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Inventory'!$A$1:$S$96</definedName>
    <definedName name="_xlnm.Print_Titles" localSheetId="1">'Project Inventory'!$1:$3</definedName>
  </definedNames>
  <calcPr fullCalcOnLoad="1"/>
</workbook>
</file>

<file path=xl/sharedStrings.xml><?xml version="1.0" encoding="utf-8"?>
<sst xmlns="http://schemas.openxmlformats.org/spreadsheetml/2006/main" count="867" uniqueCount="142">
  <si>
    <t/>
  </si>
  <si>
    <t>BUT</t>
  </si>
  <si>
    <t>Butte County</t>
  </si>
  <si>
    <t>RIP</t>
  </si>
  <si>
    <t>0L0174</t>
  </si>
  <si>
    <t>Keefer Road Rehab.</t>
  </si>
  <si>
    <t>TOTAL</t>
  </si>
  <si>
    <t>453384</t>
  </si>
  <si>
    <t>Butte Creek Bridge</t>
  </si>
  <si>
    <t>Local HBRR</t>
  </si>
  <si>
    <t>Loc Funds (LTF)</t>
  </si>
  <si>
    <t>454364</t>
  </si>
  <si>
    <t>West Eighth Avenue Reconstruction</t>
  </si>
  <si>
    <t>Loc Funds (CITY)</t>
  </si>
  <si>
    <t>0L0574</t>
  </si>
  <si>
    <t>Entler Avenue Rehabilitation</t>
  </si>
  <si>
    <t>454214</t>
  </si>
  <si>
    <t>Neal Road Reconstruction</t>
  </si>
  <si>
    <t>454244</t>
  </si>
  <si>
    <t>Oroville Bangor Highway Reconstruction</t>
  </si>
  <si>
    <t>0L0734</t>
  </si>
  <si>
    <t>Speedway Avenue Extension</t>
  </si>
  <si>
    <t>Butte County Association of Governments</t>
  </si>
  <si>
    <t>0L0634</t>
  </si>
  <si>
    <t>Plan, program and monitor</t>
  </si>
  <si>
    <t>0L0124</t>
  </si>
  <si>
    <t>FH 171 Widening from Inskip to Butte Meadows</t>
  </si>
  <si>
    <t>Future Need</t>
  </si>
  <si>
    <t>Paradise, City of</t>
  </si>
  <si>
    <t>453504</t>
  </si>
  <si>
    <t>Clark/Skyway Safety Improv, Add Signals</t>
  </si>
  <si>
    <t>0L0034</t>
  </si>
  <si>
    <t>Almond Street Widening/Drainage Imprv</t>
  </si>
  <si>
    <t>Bille Road Widening and Overlay Study</t>
  </si>
  <si>
    <t>0L0054</t>
  </si>
  <si>
    <t>Buschmann Road Extension Study</t>
  </si>
  <si>
    <t>454014</t>
  </si>
  <si>
    <t>Upper Clark Widening and Overlay</t>
  </si>
  <si>
    <t>454354</t>
  </si>
  <si>
    <t>Pearson Road Rehabilitation</t>
  </si>
  <si>
    <t>0L0024</t>
  </si>
  <si>
    <t>Skyway/Wagstaff Signalization</t>
  </si>
  <si>
    <t>149</t>
  </si>
  <si>
    <t>Caltrans</t>
  </si>
  <si>
    <t>GF IIP</t>
  </si>
  <si>
    <t>CO</t>
  </si>
  <si>
    <t>3822U0</t>
  </si>
  <si>
    <t>0.0/R4.6</t>
  </si>
  <si>
    <t>Hwy 149 4 Lane Expressway</t>
  </si>
  <si>
    <t>X</t>
  </si>
  <si>
    <t>IIP</t>
  </si>
  <si>
    <t>191</t>
  </si>
  <si>
    <t>4A980K</t>
  </si>
  <si>
    <t>10.1/11.4</t>
  </si>
  <si>
    <t>SR 191 Widening and Lane Addition Phase 1</t>
  </si>
  <si>
    <t>70</t>
  </si>
  <si>
    <t>372300</t>
  </si>
  <si>
    <t>R0.0/13.5</t>
  </si>
  <si>
    <t>Route70 Expressway</t>
  </si>
  <si>
    <t>3A630K</t>
  </si>
  <si>
    <t>10.3/13.0</t>
  </si>
  <si>
    <t>Oroville Freeway Extension</t>
  </si>
  <si>
    <t>Demo</t>
  </si>
  <si>
    <t>99</t>
  </si>
  <si>
    <t>3A040K</t>
  </si>
  <si>
    <t>R33.2/R33.3</t>
  </si>
  <si>
    <t>Butte 99 Chico Aux Lanes/Intersection</t>
  </si>
  <si>
    <t>3A270K</t>
  </si>
  <si>
    <t>4.1/4.4</t>
  </si>
  <si>
    <t>Butte 99 Gridley Oper. Imprvmnts</t>
  </si>
  <si>
    <t>4A840K</t>
  </si>
  <si>
    <t>23.9/23.9</t>
  </si>
  <si>
    <t>Butte 99 &amp; Durham Pentz Rd Interchange</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</si>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</sst>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8">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3" borderId="6" xfId="0" applyFont="1" applyFill="1" applyBorder="1" applyAlignment="1">
      <alignment/>
    </xf>
    <xf numFmtId="0" fontId="10" fillId="3" borderId="6" xfId="0" applyFont="1" applyFill="1" applyBorder="1" applyAlignment="1">
      <alignment horizontal="right"/>
    </xf>
    <xf numFmtId="0" fontId="11" fillId="3" borderId="6" xfId="0" applyFont="1" applyFill="1" applyBorder="1" applyAlignment="1" applyProtection="1">
      <alignment horizontal="center"/>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8" t="s">
        <v>116</v>
      </c>
    </row>
    <row r="3" ht="12.75">
      <c r="B3" s="46"/>
    </row>
    <row r="4" ht="12.75">
      <c r="B4" s="49" t="s">
        <v>117</v>
      </c>
    </row>
    <row r="5" ht="75" customHeight="1">
      <c r="B5" s="50"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52" t="s">
        <v>120</v>
      </c>
    </row>
    <row r="7" ht="12.75">
      <c r="B7" s="53" t="s">
        <v>121</v>
      </c>
    </row>
    <row r="8" ht="12.75">
      <c r="B8" s="53" t="s">
        <v>122</v>
      </c>
    </row>
    <row r="9" ht="25.5">
      <c r="B9" s="53" t="s">
        <v>123</v>
      </c>
    </row>
    <row r="10" ht="12.75">
      <c r="B10" s="51"/>
    </row>
    <row r="11" ht="12.75">
      <c r="B11" s="52" t="s">
        <v>124</v>
      </c>
    </row>
    <row r="12" ht="12.75">
      <c r="B12" s="53" t="s">
        <v>125</v>
      </c>
    </row>
    <row r="13" ht="12.75">
      <c r="B13" s="53" t="s">
        <v>126</v>
      </c>
    </row>
    <row r="14" ht="12.75">
      <c r="B14" s="53" t="s">
        <v>127</v>
      </c>
    </row>
    <row r="15" ht="12.75">
      <c r="B15" s="51"/>
    </row>
    <row r="16" ht="12.75">
      <c r="B16" s="54" t="s">
        <v>128</v>
      </c>
    </row>
    <row r="17" ht="25.5">
      <c r="B17" s="51" t="s">
        <v>129</v>
      </c>
    </row>
    <row r="18" ht="12.75">
      <c r="B18" s="51" t="s">
        <v>130</v>
      </c>
    </row>
    <row r="19" ht="12.75">
      <c r="B19" s="51" t="s">
        <v>131</v>
      </c>
    </row>
    <row r="20" ht="25.5">
      <c r="B20" s="51" t="s">
        <v>132</v>
      </c>
    </row>
    <row r="21" ht="12.75">
      <c r="B21" s="51"/>
    </row>
    <row r="22" ht="38.25">
      <c r="B22" s="51" t="s">
        <v>133</v>
      </c>
    </row>
    <row r="23" ht="12.75">
      <c r="B23" s="51"/>
    </row>
    <row r="24" ht="12.75">
      <c r="B24" s="55" t="s">
        <v>134</v>
      </c>
    </row>
    <row r="25" ht="12.75">
      <c r="B25" s="51"/>
    </row>
    <row r="26" ht="12.75">
      <c r="B26" s="49" t="s">
        <v>135</v>
      </c>
    </row>
    <row r="27" ht="12.75">
      <c r="B27" s="56" t="s">
        <v>136</v>
      </c>
    </row>
    <row r="28" ht="12.75">
      <c r="B28" s="56" t="s">
        <v>137</v>
      </c>
    </row>
    <row r="29" ht="12.75">
      <c r="B29" s="56" t="s">
        <v>138</v>
      </c>
    </row>
    <row r="30" ht="12.75">
      <c r="B30" s="56" t="s">
        <v>139</v>
      </c>
    </row>
    <row r="31" ht="12.75">
      <c r="B31" s="56" t="s">
        <v>140</v>
      </c>
    </row>
    <row r="32" ht="12.75">
      <c r="B32" s="46"/>
    </row>
    <row r="33" ht="12.75">
      <c r="B33" s="46"/>
    </row>
    <row r="34" ht="12.75">
      <c r="B34" s="46"/>
    </row>
    <row r="35" ht="13.5" thickBot="1">
      <c r="B35" s="47"/>
    </row>
    <row r="36" ht="13.5" thickTop="1">
      <c r="B36" s="57" t="s">
        <v>141</v>
      </c>
    </row>
    <row r="100" spans="7:8" ht="12.75">
      <c r="G100" t="s">
        <v>118</v>
      </c>
      <c r="H100" t="s">
        <v>119</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98"/>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3.8515625" style="1" bestFit="1" customWidth="1"/>
    <col min="2" max="2" width="6.7109375" style="1" bestFit="1" customWidth="1"/>
    <col min="3" max="3" width="9.421875" style="1" bestFit="1" customWidth="1"/>
    <col min="4" max="4" width="33.421875" style="1" bestFit="1" customWidth="1"/>
    <col min="5" max="5" width="13.140625" style="1" bestFit="1" customWidth="1"/>
    <col min="6" max="35" width="6.7109375" style="1" customWidth="1"/>
    <col min="36" max="67" width="5.7109375" style="1" customWidth="1"/>
    <col min="68" max="68" width="10.421875" style="1" bestFit="1" customWidth="1"/>
    <col min="69" max="69" width="3.140625" style="1" bestFit="1" customWidth="1"/>
    <col min="70"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2</v>
      </c>
      <c r="B1" s="10"/>
      <c r="C1" s="10"/>
      <c r="D1" s="10"/>
      <c r="E1" s="10"/>
      <c r="F1" s="10"/>
      <c r="G1" s="10"/>
      <c r="H1" s="10"/>
      <c r="I1" s="10"/>
      <c r="J1" s="10"/>
      <c r="K1" s="10"/>
      <c r="L1" s="10"/>
      <c r="M1" s="10"/>
      <c r="N1" s="10"/>
      <c r="O1" s="10"/>
      <c r="P1" s="10"/>
      <c r="Q1" s="10"/>
      <c r="R1" s="10"/>
      <c r="S1" s="10"/>
      <c r="T1" s="12" t="s">
        <v>102</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74</v>
      </c>
      <c r="C2" s="14" t="s">
        <v>75</v>
      </c>
      <c r="D2" s="14" t="s">
        <v>77</v>
      </c>
      <c r="E2" s="14"/>
      <c r="F2" s="15" t="s">
        <v>100</v>
      </c>
      <c r="G2" s="16"/>
      <c r="H2" s="16"/>
      <c r="I2" s="16"/>
      <c r="J2" s="16"/>
      <c r="K2" s="16"/>
      <c r="L2" s="16"/>
      <c r="M2" s="16"/>
      <c r="N2" s="15" t="s">
        <v>101</v>
      </c>
      <c r="O2" s="16"/>
      <c r="P2" s="16"/>
      <c r="Q2" s="16"/>
      <c r="R2" s="16"/>
      <c r="S2" s="16"/>
      <c r="T2" s="15" t="s">
        <v>88</v>
      </c>
      <c r="U2" s="16"/>
      <c r="V2" s="16"/>
      <c r="W2" s="16"/>
      <c r="X2" s="16"/>
      <c r="Y2" s="16"/>
      <c r="Z2" s="16"/>
      <c r="AA2" s="16"/>
      <c r="AB2" s="15" t="s">
        <v>89</v>
      </c>
      <c r="AC2" s="16"/>
      <c r="AD2" s="16"/>
      <c r="AE2" s="16"/>
      <c r="AF2" s="16"/>
      <c r="AG2" s="16"/>
      <c r="AH2" s="16"/>
      <c r="AI2" s="16"/>
      <c r="AJ2" s="15" t="s">
        <v>90</v>
      </c>
      <c r="AK2" s="16"/>
      <c r="AL2" s="16"/>
      <c r="AM2" s="16"/>
      <c r="AN2" s="16"/>
      <c r="AO2" s="16"/>
      <c r="AP2" s="16"/>
      <c r="AQ2" s="16"/>
      <c r="AR2" s="15" t="s">
        <v>91</v>
      </c>
      <c r="AS2" s="16"/>
      <c r="AT2" s="16"/>
      <c r="AU2" s="16"/>
      <c r="AV2" s="16"/>
      <c r="AW2" s="16"/>
      <c r="AX2" s="16"/>
      <c r="AY2" s="16"/>
      <c r="AZ2" s="15" t="s">
        <v>92</v>
      </c>
      <c r="BA2" s="16"/>
      <c r="BB2" s="16"/>
      <c r="BC2" s="16"/>
      <c r="BD2" s="16"/>
      <c r="BE2" s="16"/>
      <c r="BF2" s="16"/>
      <c r="BG2" s="16"/>
      <c r="BH2" s="15" t="s">
        <v>93</v>
      </c>
      <c r="BI2" s="16"/>
      <c r="BJ2" s="16"/>
      <c r="BK2" s="16"/>
      <c r="BL2" s="16"/>
      <c r="BM2" s="16"/>
      <c r="BN2" s="16"/>
      <c r="BO2" s="23"/>
      <c r="BP2" s="22"/>
      <c r="BW2" s="15" t="s">
        <v>100</v>
      </c>
      <c r="BX2" s="16" t="s">
        <v>100</v>
      </c>
      <c r="BY2" s="16"/>
      <c r="BZ2" s="16"/>
      <c r="CA2" s="16"/>
      <c r="CB2" s="16"/>
      <c r="CC2" s="16"/>
      <c r="CD2" s="16"/>
      <c r="CE2" s="15" t="s">
        <v>101</v>
      </c>
      <c r="CF2" s="16" t="s">
        <v>101</v>
      </c>
      <c r="CG2" s="16"/>
      <c r="CH2" s="16"/>
      <c r="CI2" s="16"/>
      <c r="CJ2" s="16"/>
    </row>
    <row r="3" spans="1:88" s="4" customFormat="1" ht="11.25">
      <c r="A3" s="17" t="s">
        <v>45</v>
      </c>
      <c r="B3" s="18" t="s">
        <v>73</v>
      </c>
      <c r="C3" s="18" t="s">
        <v>76</v>
      </c>
      <c r="D3" s="18" t="s">
        <v>78</v>
      </c>
      <c r="E3" s="18" t="s">
        <v>79</v>
      </c>
      <c r="F3" s="19" t="s">
        <v>80</v>
      </c>
      <c r="G3" s="20" t="s">
        <v>81</v>
      </c>
      <c r="H3" s="20" t="s">
        <v>82</v>
      </c>
      <c r="I3" s="20" t="s">
        <v>83</v>
      </c>
      <c r="J3" s="20" t="s">
        <v>84</v>
      </c>
      <c r="K3" s="20" t="s">
        <v>85</v>
      </c>
      <c r="L3" s="20" t="s">
        <v>86</v>
      </c>
      <c r="M3" s="20" t="s">
        <v>87</v>
      </c>
      <c r="N3" s="19" t="s">
        <v>94</v>
      </c>
      <c r="O3" s="21" t="s">
        <v>95</v>
      </c>
      <c r="P3" s="21" t="s">
        <v>96</v>
      </c>
      <c r="Q3" s="21" t="s">
        <v>97</v>
      </c>
      <c r="R3" s="21" t="s">
        <v>98</v>
      </c>
      <c r="S3" s="21" t="s">
        <v>99</v>
      </c>
      <c r="T3" s="19" t="s">
        <v>80</v>
      </c>
      <c r="U3" s="20" t="s">
        <v>81</v>
      </c>
      <c r="V3" s="20" t="s">
        <v>82</v>
      </c>
      <c r="W3" s="20" t="s">
        <v>83</v>
      </c>
      <c r="X3" s="20" t="s">
        <v>84</v>
      </c>
      <c r="Y3" s="20" t="s">
        <v>85</v>
      </c>
      <c r="Z3" s="20" t="s">
        <v>86</v>
      </c>
      <c r="AA3" s="20" t="s">
        <v>87</v>
      </c>
      <c r="AB3" s="19" t="s">
        <v>80</v>
      </c>
      <c r="AC3" s="20" t="s">
        <v>81</v>
      </c>
      <c r="AD3" s="20" t="s">
        <v>82</v>
      </c>
      <c r="AE3" s="20" t="s">
        <v>83</v>
      </c>
      <c r="AF3" s="20" t="s">
        <v>84</v>
      </c>
      <c r="AG3" s="20" t="s">
        <v>85</v>
      </c>
      <c r="AH3" s="20" t="s">
        <v>86</v>
      </c>
      <c r="AI3" s="20" t="s">
        <v>87</v>
      </c>
      <c r="AJ3" s="19" t="s">
        <v>80</v>
      </c>
      <c r="AK3" s="20" t="s">
        <v>81</v>
      </c>
      <c r="AL3" s="20" t="s">
        <v>82</v>
      </c>
      <c r="AM3" s="20" t="s">
        <v>83</v>
      </c>
      <c r="AN3" s="20" t="s">
        <v>84</v>
      </c>
      <c r="AO3" s="20" t="s">
        <v>85</v>
      </c>
      <c r="AP3" s="20" t="s">
        <v>86</v>
      </c>
      <c r="AQ3" s="20" t="s">
        <v>87</v>
      </c>
      <c r="AR3" s="19" t="s">
        <v>80</v>
      </c>
      <c r="AS3" s="20" t="s">
        <v>81</v>
      </c>
      <c r="AT3" s="20" t="s">
        <v>82</v>
      </c>
      <c r="AU3" s="20" t="s">
        <v>83</v>
      </c>
      <c r="AV3" s="20" t="s">
        <v>84</v>
      </c>
      <c r="AW3" s="20" t="s">
        <v>85</v>
      </c>
      <c r="AX3" s="20" t="s">
        <v>86</v>
      </c>
      <c r="AY3" s="20" t="s">
        <v>87</v>
      </c>
      <c r="AZ3" s="19" t="s">
        <v>80</v>
      </c>
      <c r="BA3" s="20" t="s">
        <v>81</v>
      </c>
      <c r="BB3" s="20" t="s">
        <v>82</v>
      </c>
      <c r="BC3" s="20" t="s">
        <v>83</v>
      </c>
      <c r="BD3" s="20" t="s">
        <v>84</v>
      </c>
      <c r="BE3" s="20" t="s">
        <v>85</v>
      </c>
      <c r="BF3" s="20" t="s">
        <v>86</v>
      </c>
      <c r="BG3" s="20" t="s">
        <v>87</v>
      </c>
      <c r="BH3" s="19" t="s">
        <v>80</v>
      </c>
      <c r="BI3" s="20" t="s">
        <v>81</v>
      </c>
      <c r="BJ3" s="20" t="s">
        <v>82</v>
      </c>
      <c r="BK3" s="20" t="s">
        <v>83</v>
      </c>
      <c r="BL3" s="20" t="s">
        <v>84</v>
      </c>
      <c r="BM3" s="20" t="s">
        <v>85</v>
      </c>
      <c r="BN3" s="20" t="s">
        <v>86</v>
      </c>
      <c r="BO3" s="24" t="s">
        <v>87</v>
      </c>
      <c r="BP3" s="22" t="s">
        <v>104</v>
      </c>
      <c r="BQ3" s="4" t="s">
        <v>105</v>
      </c>
      <c r="BR3" s="4" t="s">
        <v>106</v>
      </c>
      <c r="BS3" s="4" t="s">
        <v>107</v>
      </c>
      <c r="BT3" s="4" t="s">
        <v>108</v>
      </c>
      <c r="BU3" s="4" t="s">
        <v>109</v>
      </c>
      <c r="BW3" s="19" t="s">
        <v>80</v>
      </c>
      <c r="BX3" s="20" t="s">
        <v>80</v>
      </c>
      <c r="BY3" s="20" t="s">
        <v>82</v>
      </c>
      <c r="BZ3" s="20" t="s">
        <v>82</v>
      </c>
      <c r="CA3" s="20" t="s">
        <v>84</v>
      </c>
      <c r="CB3" s="20" t="s">
        <v>84</v>
      </c>
      <c r="CC3" s="20" t="s">
        <v>86</v>
      </c>
      <c r="CD3" s="20" t="s">
        <v>86</v>
      </c>
      <c r="CE3" s="19" t="s">
        <v>94</v>
      </c>
      <c r="CF3" s="21" t="s">
        <v>94</v>
      </c>
      <c r="CG3" s="21" t="s">
        <v>96</v>
      </c>
      <c r="CH3" s="21" t="s">
        <v>96</v>
      </c>
      <c r="CI3" s="21" t="s">
        <v>98</v>
      </c>
      <c r="CJ3" s="21" t="s">
        <v>98</v>
      </c>
    </row>
    <row r="4" spans="1:102" ht="11.25">
      <c r="A4" s="1" t="s">
        <v>1</v>
      </c>
      <c r="B4" s="2" t="str">
        <f>HYPERLINK("http://www.dot.ca.gov/hq/transprog/stip2004/ff_sheets/03-1l43.xls","1L43")</f>
        <v>1L43</v>
      </c>
      <c r="C4" s="1" t="s">
        <v>0</v>
      </c>
      <c r="D4" s="1" t="s">
        <v>2</v>
      </c>
      <c r="E4" s="1" t="s">
        <v>3</v>
      </c>
      <c r="F4" s="7">
        <f ca="1">INDIRECT("T4")+INDIRECT("AB4")+INDIRECT("AJ4")+INDIRECT("AR4")+INDIRECT("AZ4")+INDIRECT("BH4")</f>
        <v>70</v>
      </c>
      <c r="G4" s="6">
        <f ca="1">INDIRECT("U4")+INDIRECT("AC4")+INDIRECT("AK4")+INDIRECT("AS4")+INDIRECT("BA4")+INDIRECT("BI4")</f>
        <v>20</v>
      </c>
      <c r="H4" s="6">
        <f ca="1">INDIRECT("V4")+INDIRECT("AD4")+INDIRECT("AL4")+INDIRECT("AT4")+INDIRECT("BB4")+INDIRECT("BJ4")</f>
        <v>792</v>
      </c>
      <c r="I4" s="6">
        <f ca="1">INDIRECT("W4")+INDIRECT("AE4")+INDIRECT("AM4")+INDIRECT("AU4")+INDIRECT("BC4")+INDIRECT("BK4")</f>
        <v>0</v>
      </c>
      <c r="J4" s="6">
        <f ca="1">INDIRECT("X4")+INDIRECT("AF4")+INDIRECT("AN4")+INDIRECT("AV4")+INDIRECT("BD4")+INDIRECT("BL4")</f>
        <v>0</v>
      </c>
      <c r="K4" s="6">
        <f ca="1">INDIRECT("Y4")+INDIRECT("AG4")+INDIRECT("AO4")+INDIRECT("AW4")+INDIRECT("BE4")+INDIRECT("BM4")</f>
        <v>0</v>
      </c>
      <c r="L4" s="6">
        <f ca="1">INDIRECT("Z4")+INDIRECT("AH4")+INDIRECT("AP4")+INDIRECT("AX4")+INDIRECT("BF4")+INDIRECT("BN4")</f>
        <v>0</v>
      </c>
      <c r="M4" s="6">
        <f ca="1">INDIRECT("AA4")+INDIRECT("AI4")+INDIRECT("AQ4")+INDIRECT("AY4")+INDIRECT("BG4")+INDIRECT("BO4")</f>
        <v>0</v>
      </c>
      <c r="N4" s="7">
        <f ca="1">INDIRECT("T4")+INDIRECT("U4")+INDIRECT("V4")+INDIRECT("W4")+INDIRECT("X4")+INDIRECT("Y4")+INDIRECT("Z4")+INDIRECT("AA4")</f>
        <v>20</v>
      </c>
      <c r="O4" s="6">
        <f ca="1">INDIRECT("AB4")+INDIRECT("AC4")+INDIRECT("AD4")+INDIRECT("AE4")+INDIRECT("AF4")+INDIRECT("AG4")+INDIRECT("AH4")+INDIRECT("AI4")</f>
        <v>792</v>
      </c>
      <c r="P4" s="6">
        <f ca="1">INDIRECT("AJ4")+INDIRECT("AK4")+INDIRECT("AL4")+INDIRECT("AM4")+INDIRECT("AN4")+INDIRECT("AO4")+INDIRECT("AP4")+INDIRECT("AQ4")</f>
        <v>0</v>
      </c>
      <c r="Q4" s="6">
        <f ca="1">INDIRECT("AR4")+INDIRECT("AS4")+INDIRECT("AT4")+INDIRECT("AU4")+INDIRECT("AV4")+INDIRECT("AW4")+INDIRECT("AX4")+INDIRECT("AY4")</f>
        <v>70</v>
      </c>
      <c r="R4" s="6">
        <f ca="1">INDIRECT("AZ4")+INDIRECT("BA4")+INDIRECT("BB4")+INDIRECT("BC4")+INDIRECT("BD4")+INDIRECT("BE4")+INDIRECT("BF4")+INDIRECT("BG4")</f>
        <v>0</v>
      </c>
      <c r="S4" s="6">
        <f ca="1">INDIRECT("BH4")+INDIRECT("BI4")+INDIRECT("BJ4")+INDIRECT("BK4")+INDIRECT("BL4")+INDIRECT("BM4")+INDIRECT("BN4")+INDIRECT("BO4")</f>
        <v>0</v>
      </c>
      <c r="T4" s="28"/>
      <c r="U4" s="29">
        <v>20</v>
      </c>
      <c r="V4" s="29"/>
      <c r="W4" s="29"/>
      <c r="X4" s="29"/>
      <c r="Y4" s="29"/>
      <c r="Z4" s="29"/>
      <c r="AA4" s="29"/>
      <c r="AB4" s="28"/>
      <c r="AC4" s="29"/>
      <c r="AD4" s="29">
        <v>792</v>
      </c>
      <c r="AE4" s="29"/>
      <c r="AF4" s="29"/>
      <c r="AG4" s="29"/>
      <c r="AH4" s="29"/>
      <c r="AI4" s="29"/>
      <c r="AJ4" s="28"/>
      <c r="AK4" s="29"/>
      <c r="AL4" s="29"/>
      <c r="AM4" s="29"/>
      <c r="AN4" s="29"/>
      <c r="AO4" s="29"/>
      <c r="AP4" s="29"/>
      <c r="AQ4" s="29"/>
      <c r="AR4" s="28">
        <v>70</v>
      </c>
      <c r="AS4" s="29"/>
      <c r="AT4" s="29"/>
      <c r="AU4" s="29"/>
      <c r="AV4" s="29"/>
      <c r="AW4" s="29"/>
      <c r="AX4" s="29"/>
      <c r="AY4" s="29"/>
      <c r="AZ4" s="28"/>
      <c r="BA4" s="29"/>
      <c r="BB4" s="29"/>
      <c r="BC4" s="29"/>
      <c r="BD4" s="29"/>
      <c r="BE4" s="29"/>
      <c r="BF4" s="29"/>
      <c r="BG4" s="29"/>
      <c r="BH4" s="28"/>
      <c r="BI4" s="29"/>
      <c r="BJ4" s="29"/>
      <c r="BK4" s="29"/>
      <c r="BL4" s="29"/>
      <c r="BM4" s="29"/>
      <c r="BN4" s="29"/>
      <c r="BO4" s="29"/>
      <c r="BP4" s="9">
        <v>10200000056</v>
      </c>
      <c r="BQ4" s="1" t="s">
        <v>3</v>
      </c>
      <c r="BR4" s="1" t="s">
        <v>0</v>
      </c>
      <c r="BS4" s="1" t="s">
        <v>0</v>
      </c>
      <c r="BT4" s="1" t="s">
        <v>0</v>
      </c>
      <c r="BU4" s="1" t="s">
        <v>0</v>
      </c>
      <c r="BW4" s="1">
        <f ca="1">INDIRECT("T4")+2*INDIRECT("AB4")+3*INDIRECT("AJ4")+4*INDIRECT("AR4")+5*INDIRECT("AZ4")+6*INDIRECT("BH4")</f>
        <v>280</v>
      </c>
      <c r="BX4" s="1">
        <v>280</v>
      </c>
      <c r="BY4" s="1">
        <f ca="1">INDIRECT("U4")+2*INDIRECT("AC4")+3*INDIRECT("AK4")+4*INDIRECT("AS4")+5*INDIRECT("BA4")+6*INDIRECT("BI4")</f>
        <v>20</v>
      </c>
      <c r="BZ4" s="1">
        <v>20</v>
      </c>
      <c r="CA4" s="1">
        <f ca="1">INDIRECT("V4")+2*INDIRECT("AD4")+3*INDIRECT("AL4")+4*INDIRECT("AT4")+5*INDIRECT("BB4")+6*INDIRECT("BJ4")</f>
        <v>1584</v>
      </c>
      <c r="CB4" s="1">
        <v>1584</v>
      </c>
      <c r="CC4" s="1">
        <f ca="1">INDIRECT("W4")+2*INDIRECT("AE4")+3*INDIRECT("AM4")+4*INDIRECT("AU4")+5*INDIRECT("BC4")+6*INDIRECT("BK4")</f>
        <v>0</v>
      </c>
      <c r="CD4" s="1">
        <v>0</v>
      </c>
      <c r="CE4" s="1">
        <f ca="1">INDIRECT("X4")+2*INDIRECT("AF4")+3*INDIRECT("AN4")+4*INDIRECT("AV4")+5*INDIRECT("BD4")+6*INDIRECT("BL4")</f>
        <v>0</v>
      </c>
      <c r="CF4" s="1">
        <v>0</v>
      </c>
      <c r="CG4" s="1">
        <f ca="1">INDIRECT("Y4")+2*INDIRECT("AG4")+3*INDIRECT("AO4")+4*INDIRECT("AW4")+5*INDIRECT("BE4")+6*INDIRECT("BM4")</f>
        <v>0</v>
      </c>
      <c r="CH4" s="1">
        <v>0</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40</v>
      </c>
      <c r="CN4" s="1">
        <v>40</v>
      </c>
      <c r="CO4" s="1">
        <f ca="1">INDIRECT("AB4")+2*INDIRECT("AC4")+3*INDIRECT("AD4")+4*INDIRECT("AE4")+5*INDIRECT("AF4")+6*INDIRECT("AG4")+7*INDIRECT("AH4")+8*INDIRECT("AI4")</f>
        <v>2376</v>
      </c>
      <c r="CP4" s="1">
        <v>2376</v>
      </c>
      <c r="CQ4" s="1">
        <f ca="1">INDIRECT("AJ4")+2*INDIRECT("AK4")+3*INDIRECT("AL4")+4*INDIRECT("AM4")+5*INDIRECT("AN4")+6*INDIRECT("AO4")+7*INDIRECT("AP4")+8*INDIRECT("AQ4")</f>
        <v>0</v>
      </c>
      <c r="CR4" s="1">
        <v>0</v>
      </c>
      <c r="CS4" s="1">
        <f ca="1">INDIRECT("AR4")+2*INDIRECT("AS4")+3*INDIRECT("AT4")+4*INDIRECT("AU4")+5*INDIRECT("AV4")+6*INDIRECT("AW4")+7*INDIRECT("AX4")+8*INDIRECT("AY4")</f>
        <v>70</v>
      </c>
      <c r="CT4" s="1">
        <v>70</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73" ht="11.25">
      <c r="A5" s="1" t="s">
        <v>0</v>
      </c>
      <c r="B5" s="1" t="s">
        <v>4</v>
      </c>
      <c r="C5" s="1" t="s">
        <v>0</v>
      </c>
      <c r="D5" s="1" t="s">
        <v>5</v>
      </c>
      <c r="E5" s="1" t="s">
        <v>6</v>
      </c>
      <c r="F5" s="7">
        <f>SUM(F4:F4)</f>
        <v>70</v>
      </c>
      <c r="G5" s="6">
        <f>SUM(G4:G4)</f>
        <v>20</v>
      </c>
      <c r="H5" s="6">
        <f>SUM(H4:H4)</f>
        <v>792</v>
      </c>
      <c r="I5" s="6">
        <f>SUM(I4:I4)</f>
        <v>0</v>
      </c>
      <c r="J5" s="6">
        <f>SUM(J4:J4)</f>
        <v>0</v>
      </c>
      <c r="K5" s="6">
        <f>SUM(K4:K4)</f>
        <v>0</v>
      </c>
      <c r="L5" s="6">
        <f>SUM(L4:L4)</f>
        <v>0</v>
      </c>
      <c r="M5" s="6">
        <f>SUM(M4:M4)</f>
        <v>0</v>
      </c>
      <c r="N5" s="7">
        <f>SUM(N4:N4)</f>
        <v>20</v>
      </c>
      <c r="O5" s="6">
        <f>SUM(O4:O4)</f>
        <v>792</v>
      </c>
      <c r="P5" s="6">
        <f>SUM(P4:P4)</f>
        <v>0</v>
      </c>
      <c r="Q5" s="6">
        <f>SUM(Q4:Q4)</f>
        <v>70</v>
      </c>
      <c r="R5" s="6">
        <f>SUM(R4:R4)</f>
        <v>0</v>
      </c>
      <c r="S5" s="6">
        <f>SUM(S4:S4)</f>
        <v>0</v>
      </c>
      <c r="T5" s="8"/>
      <c r="U5" s="5"/>
      <c r="V5" s="5"/>
      <c r="W5" s="5"/>
      <c r="X5" s="5"/>
      <c r="Y5" s="5"/>
      <c r="Z5" s="5"/>
      <c r="AA5" s="5"/>
      <c r="AB5" s="8"/>
      <c r="AC5" s="5"/>
      <c r="AD5" s="5"/>
      <c r="AE5" s="5"/>
      <c r="AF5" s="5"/>
      <c r="AG5" s="5"/>
      <c r="AH5" s="5"/>
      <c r="AI5" s="5"/>
      <c r="AJ5" s="8"/>
      <c r="AK5" s="5"/>
      <c r="AL5" s="5"/>
      <c r="AM5" s="5"/>
      <c r="AN5" s="5"/>
      <c r="AO5" s="5"/>
      <c r="AP5" s="5"/>
      <c r="AQ5" s="5"/>
      <c r="AR5" s="8"/>
      <c r="AS5" s="5"/>
      <c r="AT5" s="5"/>
      <c r="AU5" s="5"/>
      <c r="AV5" s="5"/>
      <c r="AW5" s="5"/>
      <c r="AX5" s="5"/>
      <c r="AY5" s="5"/>
      <c r="AZ5" s="8"/>
      <c r="BA5" s="5"/>
      <c r="BB5" s="5"/>
      <c r="BC5" s="5"/>
      <c r="BD5" s="5"/>
      <c r="BE5" s="5"/>
      <c r="BF5" s="5"/>
      <c r="BG5" s="5"/>
      <c r="BH5" s="8"/>
      <c r="BI5" s="5"/>
      <c r="BJ5" s="5"/>
      <c r="BK5" s="5"/>
      <c r="BL5" s="5"/>
      <c r="BM5" s="5"/>
      <c r="BN5" s="5"/>
      <c r="BO5" s="5"/>
      <c r="BP5" s="9">
        <v>0</v>
      </c>
      <c r="BQ5" s="1" t="s">
        <v>0</v>
      </c>
      <c r="BR5" s="1" t="s">
        <v>0</v>
      </c>
      <c r="BS5" s="1" t="s">
        <v>0</v>
      </c>
      <c r="BT5" s="1" t="s">
        <v>0</v>
      </c>
      <c r="BU5" s="1" t="s">
        <v>0</v>
      </c>
    </row>
    <row r="6" spans="1:73" ht="11.25">
      <c r="A6" s="25"/>
      <c r="B6" s="25"/>
      <c r="C6" s="27" t="s">
        <v>103</v>
      </c>
      <c r="D6" s="26" t="s">
        <v>0</v>
      </c>
      <c r="E6" s="1" t="s">
        <v>0</v>
      </c>
      <c r="F6" s="7"/>
      <c r="G6" s="6"/>
      <c r="H6" s="6"/>
      <c r="I6" s="6"/>
      <c r="J6" s="6"/>
      <c r="K6" s="6"/>
      <c r="L6" s="6"/>
      <c r="M6" s="6"/>
      <c r="N6" s="7"/>
      <c r="O6" s="6"/>
      <c r="P6" s="6"/>
      <c r="Q6" s="6"/>
      <c r="R6" s="6"/>
      <c r="S6" s="6"/>
      <c r="T6" s="8"/>
      <c r="U6" s="5"/>
      <c r="V6" s="5"/>
      <c r="W6" s="5"/>
      <c r="X6" s="5"/>
      <c r="Y6" s="5"/>
      <c r="Z6" s="5"/>
      <c r="AA6" s="5"/>
      <c r="AB6" s="8"/>
      <c r="AC6" s="5"/>
      <c r="AD6" s="5"/>
      <c r="AE6" s="5"/>
      <c r="AF6" s="5"/>
      <c r="AG6" s="5"/>
      <c r="AH6" s="5"/>
      <c r="AI6" s="5"/>
      <c r="AJ6" s="8"/>
      <c r="AK6" s="5"/>
      <c r="AL6" s="5"/>
      <c r="AM6" s="5"/>
      <c r="AN6" s="5"/>
      <c r="AO6" s="5"/>
      <c r="AP6" s="5"/>
      <c r="AQ6" s="5"/>
      <c r="AR6" s="8"/>
      <c r="AS6" s="5"/>
      <c r="AT6" s="5"/>
      <c r="AU6" s="5"/>
      <c r="AV6" s="5"/>
      <c r="AW6" s="5"/>
      <c r="AX6" s="5"/>
      <c r="AY6" s="5"/>
      <c r="AZ6" s="8"/>
      <c r="BA6" s="5"/>
      <c r="BB6" s="5"/>
      <c r="BC6" s="5"/>
      <c r="BD6" s="5"/>
      <c r="BE6" s="5"/>
      <c r="BF6" s="5"/>
      <c r="BG6" s="5"/>
      <c r="BH6" s="8"/>
      <c r="BI6" s="5"/>
      <c r="BJ6" s="5"/>
      <c r="BK6" s="5"/>
      <c r="BL6" s="5"/>
      <c r="BM6" s="5"/>
      <c r="BN6" s="5"/>
      <c r="BO6" s="5"/>
      <c r="BP6" s="9">
        <v>0</v>
      </c>
      <c r="BQ6" s="1" t="s">
        <v>0</v>
      </c>
      <c r="BR6" s="1" t="s">
        <v>0</v>
      </c>
      <c r="BS6" s="1" t="s">
        <v>0</v>
      </c>
      <c r="BT6" s="1" t="s">
        <v>0</v>
      </c>
      <c r="BU6" s="1" t="s">
        <v>0</v>
      </c>
    </row>
    <row r="7" spans="1:102" ht="11.25">
      <c r="A7" s="30" t="s">
        <v>1</v>
      </c>
      <c r="B7" s="31" t="str">
        <f>HYPERLINK("http://www.dot.ca.gov/hq/transprog/stip2004/ff_sheets/03-1l44.xls","1L44")</f>
        <v>1L44</v>
      </c>
      <c r="C7" s="30" t="s">
        <v>0</v>
      </c>
      <c r="D7" s="30" t="s">
        <v>2</v>
      </c>
      <c r="E7" s="30" t="s">
        <v>3</v>
      </c>
      <c r="F7" s="32">
        <f ca="1">INDIRECT("T7")+INDIRECT("AB7")+INDIRECT("AJ7")+INDIRECT("AR7")+INDIRECT("AZ7")+INDIRECT("BH7")</f>
        <v>0</v>
      </c>
      <c r="G7" s="33">
        <f ca="1">INDIRECT("U7")+INDIRECT("AC7")+INDIRECT("AK7")+INDIRECT("AS7")+INDIRECT("BA7")+INDIRECT("BI7")</f>
        <v>0</v>
      </c>
      <c r="H7" s="33">
        <f ca="1">INDIRECT("V7")+INDIRECT("AD7")+INDIRECT("AL7")+INDIRECT("AT7")+INDIRECT("BB7")+INDIRECT("BJ7")</f>
        <v>0</v>
      </c>
      <c r="I7" s="33">
        <f ca="1">INDIRECT("W7")+INDIRECT("AE7")+INDIRECT("AM7")+INDIRECT("AU7")+INDIRECT("BC7")+INDIRECT("BK7")</f>
        <v>0</v>
      </c>
      <c r="J7" s="33">
        <f ca="1">INDIRECT("X7")+INDIRECT("AF7")+INDIRECT("AN7")+INDIRECT("AV7")+INDIRECT("BD7")+INDIRECT("BL7")</f>
        <v>0</v>
      </c>
      <c r="K7" s="33">
        <f ca="1">INDIRECT("Y7")+INDIRECT("AG7")+INDIRECT("AO7")+INDIRECT("AW7")+INDIRECT("BE7")+INDIRECT("BM7")</f>
        <v>1150</v>
      </c>
      <c r="L7" s="33">
        <f ca="1">INDIRECT("Z7")+INDIRECT("AH7")+INDIRECT("AP7")+INDIRECT("AX7")+INDIRECT("BF7")+INDIRECT("BN7")</f>
        <v>0</v>
      </c>
      <c r="M7" s="33">
        <f ca="1">INDIRECT("AA7")+INDIRECT("AI7")+INDIRECT("AQ7")+INDIRECT("AY7")+INDIRECT("BG7")+INDIRECT("BO7")</f>
        <v>0</v>
      </c>
      <c r="N7" s="32">
        <f ca="1">INDIRECT("T7")+INDIRECT("U7")+INDIRECT("V7")+INDIRECT("W7")+INDIRECT("X7")+INDIRECT("Y7")+INDIRECT("Z7")+INDIRECT("AA7")</f>
        <v>0</v>
      </c>
      <c r="O7" s="33">
        <f ca="1">INDIRECT("AB7")+INDIRECT("AC7")+INDIRECT("AD7")+INDIRECT("AE7")+INDIRECT("AF7")+INDIRECT("AG7")+INDIRECT("AH7")+INDIRECT("AI7")</f>
        <v>1150</v>
      </c>
      <c r="P7" s="33">
        <f ca="1">INDIRECT("AJ7")+INDIRECT("AK7")+INDIRECT("AL7")+INDIRECT("AM7")+INDIRECT("AN7")+INDIRECT("AO7")+INDIRECT("AP7")+INDIRECT("AQ7")</f>
        <v>0</v>
      </c>
      <c r="Q7" s="33">
        <f ca="1">INDIRECT("AR7")+INDIRECT("AS7")+INDIRECT("AT7")+INDIRECT("AU7")+INDIRECT("AV7")+INDIRECT("AW7")+INDIRECT("AX7")+INDIRECT("AY7")</f>
        <v>0</v>
      </c>
      <c r="R7" s="33">
        <f ca="1">INDIRECT("AZ7")+INDIRECT("BA7")+INDIRECT("BB7")+INDIRECT("BC7")+INDIRECT("BD7")+INDIRECT("BE7")+INDIRECT("BF7")+INDIRECT("BG7")</f>
        <v>0</v>
      </c>
      <c r="S7" s="33">
        <f ca="1">INDIRECT("BH7")+INDIRECT("BI7")+INDIRECT("BJ7")+INDIRECT("BK7")+INDIRECT("BL7")+INDIRECT("BM7")+INDIRECT("BN7")+INDIRECT("BO7")</f>
        <v>0</v>
      </c>
      <c r="T7" s="34"/>
      <c r="U7" s="35"/>
      <c r="V7" s="35"/>
      <c r="W7" s="35"/>
      <c r="X7" s="35"/>
      <c r="Y7" s="35"/>
      <c r="Z7" s="35"/>
      <c r="AA7" s="35"/>
      <c r="AB7" s="34"/>
      <c r="AC7" s="35"/>
      <c r="AD7" s="35"/>
      <c r="AE7" s="35"/>
      <c r="AF7" s="35"/>
      <c r="AG7" s="35">
        <v>1150</v>
      </c>
      <c r="AH7" s="35"/>
      <c r="AI7" s="35"/>
      <c r="AJ7" s="34"/>
      <c r="AK7" s="35"/>
      <c r="AL7" s="35"/>
      <c r="AM7" s="35"/>
      <c r="AN7" s="35"/>
      <c r="AO7" s="35"/>
      <c r="AP7" s="35"/>
      <c r="AQ7" s="35"/>
      <c r="AR7" s="34"/>
      <c r="AS7" s="35"/>
      <c r="AT7" s="35"/>
      <c r="AU7" s="35"/>
      <c r="AV7" s="35"/>
      <c r="AW7" s="35"/>
      <c r="AX7" s="35"/>
      <c r="AY7" s="35"/>
      <c r="AZ7" s="34"/>
      <c r="BA7" s="35"/>
      <c r="BB7" s="35"/>
      <c r="BC7" s="35"/>
      <c r="BD7" s="35"/>
      <c r="BE7" s="35"/>
      <c r="BF7" s="35"/>
      <c r="BG7" s="35"/>
      <c r="BH7" s="34"/>
      <c r="BI7" s="35"/>
      <c r="BJ7" s="35"/>
      <c r="BK7" s="35"/>
      <c r="BL7" s="35"/>
      <c r="BM7" s="35"/>
      <c r="BN7" s="35"/>
      <c r="BO7" s="36"/>
      <c r="BP7" s="9">
        <v>10200000057</v>
      </c>
      <c r="BQ7" s="1" t="s">
        <v>3</v>
      </c>
      <c r="BR7" s="1" t="s">
        <v>0</v>
      </c>
      <c r="BS7" s="1" t="s">
        <v>0</v>
      </c>
      <c r="BT7" s="1" t="s">
        <v>0</v>
      </c>
      <c r="BU7" s="1" t="s">
        <v>0</v>
      </c>
      <c r="BW7" s="1">
        <f ca="1">INDIRECT("T7")+2*INDIRECT("AB7")+3*INDIRECT("AJ7")+4*INDIRECT("AR7")+5*INDIRECT("AZ7")+6*INDIRECT("BH7")</f>
        <v>0</v>
      </c>
      <c r="BX7" s="1">
        <v>0</v>
      </c>
      <c r="BY7" s="1">
        <f ca="1">INDIRECT("U7")+2*INDIRECT("AC7")+3*INDIRECT("AK7")+4*INDIRECT("AS7")+5*INDIRECT("BA7")+6*INDIRECT("BI7")</f>
        <v>0</v>
      </c>
      <c r="BZ7" s="1">
        <v>0</v>
      </c>
      <c r="CA7" s="1">
        <f ca="1">INDIRECT("V7")+2*INDIRECT("AD7")+3*INDIRECT("AL7")+4*INDIRECT("AT7")+5*INDIRECT("BB7")+6*INDIRECT("BJ7")</f>
        <v>0</v>
      </c>
      <c r="CB7" s="1">
        <v>0</v>
      </c>
      <c r="CC7" s="1">
        <f ca="1">INDIRECT("W7")+2*INDIRECT("AE7")+3*INDIRECT("AM7")+4*INDIRECT("AU7")+5*INDIRECT("BC7")+6*INDIRECT("BK7")</f>
        <v>0</v>
      </c>
      <c r="CD7" s="1">
        <v>0</v>
      </c>
      <c r="CE7" s="1">
        <f ca="1">INDIRECT("X7")+2*INDIRECT("AF7")+3*INDIRECT("AN7")+4*INDIRECT("AV7")+5*INDIRECT("BD7")+6*INDIRECT("BL7")</f>
        <v>0</v>
      </c>
      <c r="CF7" s="1">
        <v>0</v>
      </c>
      <c r="CG7" s="1">
        <f ca="1">INDIRECT("Y7")+2*INDIRECT("AG7")+3*INDIRECT("AO7")+4*INDIRECT("AW7")+5*INDIRECT("BE7")+6*INDIRECT("BM7")</f>
        <v>2300</v>
      </c>
      <c r="CH7" s="1">
        <v>2300</v>
      </c>
      <c r="CI7" s="1">
        <f ca="1">INDIRECT("Z7")+2*INDIRECT("AH7")+3*INDIRECT("AP7")+4*INDIRECT("AX7")+5*INDIRECT("BF7")+6*INDIRECT("BN7")</f>
        <v>0</v>
      </c>
      <c r="CJ7" s="1">
        <v>0</v>
      </c>
      <c r="CK7" s="1">
        <f ca="1">INDIRECT("AA7")+2*INDIRECT("AI7")+3*INDIRECT("AQ7")+4*INDIRECT("AY7")+5*INDIRECT("BG7")+6*INDIRECT("BO7")</f>
        <v>0</v>
      </c>
      <c r="CL7" s="1">
        <v>0</v>
      </c>
      <c r="CM7" s="1">
        <f ca="1">INDIRECT("T7")+2*INDIRECT("U7")+3*INDIRECT("V7")+4*INDIRECT("W7")+5*INDIRECT("X7")+6*INDIRECT("Y7")+7*INDIRECT("Z7")+8*INDIRECT("AA7")</f>
        <v>0</v>
      </c>
      <c r="CN7" s="1">
        <v>0</v>
      </c>
      <c r="CO7" s="1">
        <f ca="1">INDIRECT("AB7")+2*INDIRECT("AC7")+3*INDIRECT("AD7")+4*INDIRECT("AE7")+5*INDIRECT("AF7")+6*INDIRECT("AG7")+7*INDIRECT("AH7")+8*INDIRECT("AI7")</f>
        <v>6900</v>
      </c>
      <c r="CP7" s="1">
        <v>6900</v>
      </c>
      <c r="CQ7" s="1">
        <f ca="1">INDIRECT("AJ7")+2*INDIRECT("AK7")+3*INDIRECT("AL7")+4*INDIRECT("AM7")+5*INDIRECT("AN7")+6*INDIRECT("AO7")+7*INDIRECT("AP7")+8*INDIRECT("AQ7")</f>
        <v>0</v>
      </c>
      <c r="CR7" s="1">
        <v>0</v>
      </c>
      <c r="CS7" s="1">
        <f ca="1">INDIRECT("AR7")+2*INDIRECT("AS7")+3*INDIRECT("AT7")+4*INDIRECT("AU7")+5*INDIRECT("AV7")+6*INDIRECT("AW7")+7*INDIRECT("AX7")+8*INDIRECT("AY7")</f>
        <v>0</v>
      </c>
      <c r="CT7" s="1">
        <v>0</v>
      </c>
      <c r="CU7" s="1">
        <f ca="1">INDIRECT("AZ7")+2*INDIRECT("BA7")+3*INDIRECT("BB7")+4*INDIRECT("BC7")+5*INDIRECT("BD7")+6*INDIRECT("BE7")+7*INDIRECT("BF7")+8*INDIRECT("BG7")</f>
        <v>0</v>
      </c>
      <c r="CV7" s="1">
        <v>0</v>
      </c>
      <c r="CW7" s="1">
        <f ca="1">INDIRECT("BH7")+2*INDIRECT("BI7")+3*INDIRECT("BJ7")+4*INDIRECT("BK7")+5*INDIRECT("BL7")+6*INDIRECT("BM7")+7*INDIRECT("BN7")+8*INDIRECT("BO7")</f>
        <v>0</v>
      </c>
      <c r="CX7" s="1">
        <v>0</v>
      </c>
    </row>
    <row r="8" spans="1:102" ht="11.25">
      <c r="A8" s="1" t="s">
        <v>0</v>
      </c>
      <c r="B8" s="1" t="s">
        <v>7</v>
      </c>
      <c r="C8" s="1" t="s">
        <v>0</v>
      </c>
      <c r="D8" s="1" t="s">
        <v>8</v>
      </c>
      <c r="E8" s="1" t="s">
        <v>9</v>
      </c>
      <c r="F8" s="7">
        <f ca="1">INDIRECT("T8")+INDIRECT("AB8")+INDIRECT("AJ8")+INDIRECT("AR8")+INDIRECT("AZ8")+INDIRECT("BH8")</f>
        <v>400</v>
      </c>
      <c r="G8" s="6">
        <f ca="1">INDIRECT("U8")+INDIRECT("AC8")+INDIRECT("AK8")+INDIRECT("AS8")+INDIRECT("BA8")+INDIRECT("BI8")</f>
        <v>40</v>
      </c>
      <c r="H8" s="6">
        <f ca="1">INDIRECT("V8")+INDIRECT("AD8")+INDIRECT("AL8")+INDIRECT("AT8")+INDIRECT("BB8")+INDIRECT("BJ8")</f>
        <v>0</v>
      </c>
      <c r="I8" s="6">
        <f ca="1">INDIRECT("W8")+INDIRECT("AE8")+INDIRECT("AM8")+INDIRECT("AU8")+INDIRECT("BC8")+INDIRECT("BK8")</f>
        <v>0</v>
      </c>
      <c r="J8" s="6">
        <f ca="1">INDIRECT("X8")+INDIRECT("AF8")+INDIRECT("AN8")+INDIRECT("AV8")+INDIRECT("BD8")+INDIRECT("BL8")</f>
        <v>0</v>
      </c>
      <c r="K8" s="6">
        <f ca="1">INDIRECT("Y8")+INDIRECT("AG8")+INDIRECT("AO8")+INDIRECT("AW8")+INDIRECT("BE8")+INDIRECT("BM8")</f>
        <v>5200</v>
      </c>
      <c r="L8" s="6">
        <f ca="1">INDIRECT("Z8")+INDIRECT("AH8")+INDIRECT("AP8")+INDIRECT("AX8")+INDIRECT("BF8")+INDIRECT("BN8")</f>
        <v>0</v>
      </c>
      <c r="M8" s="6">
        <f ca="1">INDIRECT("AA8")+INDIRECT("AI8")+INDIRECT("AQ8")+INDIRECT("AY8")+INDIRECT("BG8")+INDIRECT("BO8")</f>
        <v>0</v>
      </c>
      <c r="N8" s="7">
        <f ca="1">INDIRECT("T8")+INDIRECT("U8")+INDIRECT("V8")+INDIRECT("W8")+INDIRECT("X8")+INDIRECT("Y8")+INDIRECT("Z8")+INDIRECT("AA8")</f>
        <v>40</v>
      </c>
      <c r="O8" s="6">
        <f ca="1">INDIRECT("AB8")+INDIRECT("AC8")+INDIRECT("AD8")+INDIRECT("AE8")+INDIRECT("AF8")+INDIRECT("AG8")+INDIRECT("AH8")+INDIRECT("AI8")</f>
        <v>5200</v>
      </c>
      <c r="P8" s="6">
        <f ca="1">INDIRECT("AJ8")+INDIRECT("AK8")+INDIRECT("AL8")+INDIRECT("AM8")+INDIRECT("AN8")+INDIRECT("AO8")+INDIRECT("AP8")+INDIRECT("AQ8")</f>
        <v>20</v>
      </c>
      <c r="Q8" s="6">
        <f ca="1">INDIRECT("AR8")+INDIRECT("AS8")+INDIRECT("AT8")+INDIRECT("AU8")+INDIRECT("AV8")+INDIRECT("AW8")+INDIRECT("AX8")+INDIRECT("AY8")</f>
        <v>380</v>
      </c>
      <c r="R8" s="6">
        <f ca="1">INDIRECT("AZ8")+INDIRECT("BA8")+INDIRECT("BB8")+INDIRECT("BC8")+INDIRECT("BD8")+INDIRECT("BE8")+INDIRECT("BF8")+INDIRECT("BG8")</f>
        <v>0</v>
      </c>
      <c r="S8" s="6">
        <f ca="1">INDIRECT("BH8")+INDIRECT("BI8")+INDIRECT("BJ8")+INDIRECT("BK8")+INDIRECT("BL8")+INDIRECT("BM8")+INDIRECT("BN8")+INDIRECT("BO8")</f>
        <v>0</v>
      </c>
      <c r="T8" s="28"/>
      <c r="U8" s="29">
        <v>40</v>
      </c>
      <c r="V8" s="29"/>
      <c r="W8" s="29"/>
      <c r="X8" s="29"/>
      <c r="Y8" s="29"/>
      <c r="Z8" s="29"/>
      <c r="AA8" s="29"/>
      <c r="AB8" s="28"/>
      <c r="AC8" s="29"/>
      <c r="AD8" s="29"/>
      <c r="AE8" s="29"/>
      <c r="AF8" s="29"/>
      <c r="AG8" s="29">
        <v>5200</v>
      </c>
      <c r="AH8" s="29"/>
      <c r="AI8" s="29"/>
      <c r="AJ8" s="28">
        <v>20</v>
      </c>
      <c r="AK8" s="29"/>
      <c r="AL8" s="29"/>
      <c r="AM8" s="29"/>
      <c r="AN8" s="29"/>
      <c r="AO8" s="29"/>
      <c r="AP8" s="29"/>
      <c r="AQ8" s="29"/>
      <c r="AR8" s="28">
        <v>380</v>
      </c>
      <c r="AS8" s="29"/>
      <c r="AT8" s="29"/>
      <c r="AU8" s="29"/>
      <c r="AV8" s="29"/>
      <c r="AW8" s="29"/>
      <c r="AX8" s="29"/>
      <c r="AY8" s="29"/>
      <c r="AZ8" s="28"/>
      <c r="BA8" s="29"/>
      <c r="BB8" s="29"/>
      <c r="BC8" s="29"/>
      <c r="BD8" s="29"/>
      <c r="BE8" s="29"/>
      <c r="BF8" s="29"/>
      <c r="BG8" s="29"/>
      <c r="BH8" s="28"/>
      <c r="BI8" s="29"/>
      <c r="BJ8" s="29"/>
      <c r="BK8" s="29"/>
      <c r="BL8" s="29"/>
      <c r="BM8" s="29"/>
      <c r="BN8" s="29"/>
      <c r="BO8" s="29"/>
      <c r="BP8" s="9">
        <v>0</v>
      </c>
      <c r="BQ8" s="1" t="s">
        <v>0</v>
      </c>
      <c r="BR8" s="1" t="s">
        <v>0</v>
      </c>
      <c r="BS8" s="1" t="s">
        <v>0</v>
      </c>
      <c r="BT8" s="1" t="s">
        <v>0</v>
      </c>
      <c r="BU8" s="1" t="s">
        <v>0</v>
      </c>
      <c r="BW8" s="1">
        <f ca="1">INDIRECT("T8")+2*INDIRECT("AB8")+3*INDIRECT("AJ8")+4*INDIRECT("AR8")+5*INDIRECT("AZ8")+6*INDIRECT("BH8")</f>
        <v>1580</v>
      </c>
      <c r="BX8" s="1">
        <v>1580</v>
      </c>
      <c r="BY8" s="1">
        <f ca="1">INDIRECT("U8")+2*INDIRECT("AC8")+3*INDIRECT("AK8")+4*INDIRECT("AS8")+5*INDIRECT("BA8")+6*INDIRECT("BI8")</f>
        <v>40</v>
      </c>
      <c r="BZ8" s="1">
        <v>40</v>
      </c>
      <c r="CA8" s="1">
        <f ca="1">INDIRECT("V8")+2*INDIRECT("AD8")+3*INDIRECT("AL8")+4*INDIRECT("AT8")+5*INDIRECT("BB8")+6*INDIRECT("BJ8")</f>
        <v>0</v>
      </c>
      <c r="CB8" s="1">
        <v>0</v>
      </c>
      <c r="CC8" s="1">
        <f ca="1">INDIRECT("W8")+2*INDIRECT("AE8")+3*INDIRECT("AM8")+4*INDIRECT("AU8")+5*INDIRECT("BC8")+6*INDIRECT("BK8")</f>
        <v>0</v>
      </c>
      <c r="CD8" s="1">
        <v>0</v>
      </c>
      <c r="CE8" s="1">
        <f ca="1">INDIRECT("X8")+2*INDIRECT("AF8")+3*INDIRECT("AN8")+4*INDIRECT("AV8")+5*INDIRECT("BD8")+6*INDIRECT("BL8")</f>
        <v>0</v>
      </c>
      <c r="CF8" s="1">
        <v>0</v>
      </c>
      <c r="CG8" s="1">
        <f ca="1">INDIRECT("Y8")+2*INDIRECT("AG8")+3*INDIRECT("AO8")+4*INDIRECT("AW8")+5*INDIRECT("BE8")+6*INDIRECT("BM8")</f>
        <v>10400</v>
      </c>
      <c r="CH8" s="1">
        <v>10400</v>
      </c>
      <c r="CI8" s="1">
        <f ca="1">INDIRECT("Z8")+2*INDIRECT("AH8")+3*INDIRECT("AP8")+4*INDIRECT("AX8")+5*INDIRECT("BF8")+6*INDIRECT("BN8")</f>
        <v>0</v>
      </c>
      <c r="CJ8" s="1">
        <v>0</v>
      </c>
      <c r="CK8" s="1">
        <f ca="1">INDIRECT("AA8")+2*INDIRECT("AI8")+3*INDIRECT("AQ8")+4*INDIRECT("AY8")+5*INDIRECT("BG8")+6*INDIRECT("BO8")</f>
        <v>0</v>
      </c>
      <c r="CL8" s="1">
        <v>0</v>
      </c>
      <c r="CM8" s="1">
        <f ca="1">INDIRECT("T8")+2*INDIRECT("U8")+3*INDIRECT("V8")+4*INDIRECT("W8")+5*INDIRECT("X8")+6*INDIRECT("Y8")+7*INDIRECT("Z8")+8*INDIRECT("AA8")</f>
        <v>80</v>
      </c>
      <c r="CN8" s="1">
        <v>80</v>
      </c>
      <c r="CO8" s="1">
        <f ca="1">INDIRECT("AB8")+2*INDIRECT("AC8")+3*INDIRECT("AD8")+4*INDIRECT("AE8")+5*INDIRECT("AF8")+6*INDIRECT("AG8")+7*INDIRECT("AH8")+8*INDIRECT("AI8")</f>
        <v>31200</v>
      </c>
      <c r="CP8" s="1">
        <v>31200</v>
      </c>
      <c r="CQ8" s="1">
        <f ca="1">INDIRECT("AJ8")+2*INDIRECT("AK8")+3*INDIRECT("AL8")+4*INDIRECT("AM8")+5*INDIRECT("AN8")+6*INDIRECT("AO8")+7*INDIRECT("AP8")+8*INDIRECT("AQ8")</f>
        <v>20</v>
      </c>
      <c r="CR8" s="1">
        <v>20</v>
      </c>
      <c r="CS8" s="1">
        <f ca="1">INDIRECT("AR8")+2*INDIRECT("AS8")+3*INDIRECT("AT8")+4*INDIRECT("AU8")+5*INDIRECT("AV8")+6*INDIRECT("AW8")+7*INDIRECT("AX8")+8*INDIRECT("AY8")</f>
        <v>380</v>
      </c>
      <c r="CT8" s="1">
        <v>380</v>
      </c>
      <c r="CU8" s="1">
        <f ca="1">INDIRECT("AZ8")+2*INDIRECT("BA8")+3*INDIRECT("BB8")+4*INDIRECT("BC8")+5*INDIRECT("BD8")+6*INDIRECT("BE8")+7*INDIRECT("BF8")+8*INDIRECT("BG8")</f>
        <v>0</v>
      </c>
      <c r="CV8" s="1">
        <v>0</v>
      </c>
      <c r="CW8" s="1">
        <f ca="1">INDIRECT("BH8")+2*INDIRECT("BI8")+3*INDIRECT("BJ8")+4*INDIRECT("BK8")+5*INDIRECT("BL8")+6*INDIRECT("BM8")+7*INDIRECT("BN8")+8*INDIRECT("BO8")</f>
        <v>0</v>
      </c>
      <c r="CX8" s="1">
        <v>0</v>
      </c>
    </row>
    <row r="9" spans="1:102" ht="11.25">
      <c r="A9" s="25"/>
      <c r="B9" s="25"/>
      <c r="C9" s="27" t="s">
        <v>103</v>
      </c>
      <c r="D9" s="26" t="s">
        <v>0</v>
      </c>
      <c r="E9" s="1" t="s">
        <v>10</v>
      </c>
      <c r="F9" s="7">
        <f ca="1">INDIRECT("T9")+INDIRECT("AB9")+INDIRECT("AJ9")+INDIRECT("AR9")+INDIRECT("AZ9")+INDIRECT("BH9")</f>
        <v>5</v>
      </c>
      <c r="G9" s="6">
        <f ca="1">INDIRECT("U9")+INDIRECT("AC9")+INDIRECT("AK9")+INDIRECT("AS9")+INDIRECT("BA9")+INDIRECT("BI9")</f>
        <v>10</v>
      </c>
      <c r="H9" s="6">
        <f ca="1">INDIRECT("V9")+INDIRECT("AD9")+INDIRECT("AL9")+INDIRECT("AT9")+INDIRECT("BB9")+INDIRECT("BJ9")</f>
        <v>0</v>
      </c>
      <c r="I9" s="6">
        <f ca="1">INDIRECT("W9")+INDIRECT("AE9")+INDIRECT("AM9")+INDIRECT("AU9")+INDIRECT("BC9")+INDIRECT("BK9")</f>
        <v>0</v>
      </c>
      <c r="J9" s="6">
        <f ca="1">INDIRECT("X9")+INDIRECT("AF9")+INDIRECT("AN9")+INDIRECT("AV9")+INDIRECT("BD9")+INDIRECT("BL9")</f>
        <v>0</v>
      </c>
      <c r="K9" s="6">
        <f ca="1">INDIRECT("Y9")+INDIRECT("AG9")+INDIRECT("AO9")+INDIRECT("AW9")+INDIRECT("BE9")+INDIRECT("BM9")</f>
        <v>150</v>
      </c>
      <c r="L9" s="6">
        <f ca="1">INDIRECT("Z9")+INDIRECT("AH9")+INDIRECT("AP9")+INDIRECT("AX9")+INDIRECT("BF9")+INDIRECT("BN9")</f>
        <v>0</v>
      </c>
      <c r="M9" s="6">
        <f ca="1">INDIRECT("AA9")+INDIRECT("AI9")+INDIRECT("AQ9")+INDIRECT("AY9")+INDIRECT("BG9")+INDIRECT("BO9")</f>
        <v>0</v>
      </c>
      <c r="N9" s="7">
        <f ca="1">INDIRECT("T9")+INDIRECT("U9")+INDIRECT("V9")+INDIRECT("W9")+INDIRECT("X9")+INDIRECT("Y9")+INDIRECT("Z9")+INDIRECT("AA9")</f>
        <v>10</v>
      </c>
      <c r="O9" s="6">
        <f ca="1">INDIRECT("AB9")+INDIRECT("AC9")+INDIRECT("AD9")+INDIRECT("AE9")+INDIRECT("AF9")+INDIRECT("AG9")+INDIRECT("AH9")+INDIRECT("AI9")</f>
        <v>150</v>
      </c>
      <c r="P9" s="6">
        <f ca="1">INDIRECT("AJ9")+INDIRECT("AK9")+INDIRECT("AL9")+INDIRECT("AM9")+INDIRECT("AN9")+INDIRECT("AO9")+INDIRECT("AP9")+INDIRECT("AQ9")</f>
        <v>5</v>
      </c>
      <c r="Q9" s="6">
        <f ca="1">INDIRECT("AR9")+INDIRECT("AS9")+INDIRECT("AT9")+INDIRECT("AU9")+INDIRECT("AV9")+INDIRECT("AW9")+INDIRECT("AX9")+INDIRECT("AY9")</f>
        <v>0</v>
      </c>
      <c r="R9" s="6">
        <f ca="1">INDIRECT("AZ9")+INDIRECT("BA9")+INDIRECT("BB9")+INDIRECT("BC9")+INDIRECT("BD9")+INDIRECT("BE9")+INDIRECT("BF9")+INDIRECT("BG9")</f>
        <v>0</v>
      </c>
      <c r="S9" s="6">
        <f ca="1">INDIRECT("BH9")+INDIRECT("BI9")+INDIRECT("BJ9")+INDIRECT("BK9")+INDIRECT("BL9")+INDIRECT("BM9")+INDIRECT("BN9")+INDIRECT("BO9")</f>
        <v>0</v>
      </c>
      <c r="T9" s="28"/>
      <c r="U9" s="29">
        <v>10</v>
      </c>
      <c r="V9" s="29"/>
      <c r="W9" s="29"/>
      <c r="X9" s="29"/>
      <c r="Y9" s="29"/>
      <c r="Z9" s="29"/>
      <c r="AA9" s="29"/>
      <c r="AB9" s="28"/>
      <c r="AC9" s="29"/>
      <c r="AD9" s="29"/>
      <c r="AE9" s="29"/>
      <c r="AF9" s="29"/>
      <c r="AG9" s="29">
        <v>150</v>
      </c>
      <c r="AH9" s="29"/>
      <c r="AI9" s="29"/>
      <c r="AJ9" s="28">
        <v>5</v>
      </c>
      <c r="AK9" s="29"/>
      <c r="AL9" s="29"/>
      <c r="AM9" s="29"/>
      <c r="AN9" s="29"/>
      <c r="AO9" s="29"/>
      <c r="AP9" s="29"/>
      <c r="AQ9" s="29"/>
      <c r="AR9" s="28"/>
      <c r="AS9" s="29"/>
      <c r="AT9" s="29"/>
      <c r="AU9" s="29"/>
      <c r="AV9" s="29"/>
      <c r="AW9" s="29"/>
      <c r="AX9" s="29"/>
      <c r="AY9" s="29"/>
      <c r="AZ9" s="28"/>
      <c r="BA9" s="29"/>
      <c r="BB9" s="29"/>
      <c r="BC9" s="29"/>
      <c r="BD9" s="29"/>
      <c r="BE9" s="29"/>
      <c r="BF9" s="29"/>
      <c r="BG9" s="29"/>
      <c r="BH9" s="28"/>
      <c r="BI9" s="29"/>
      <c r="BJ9" s="29"/>
      <c r="BK9" s="29"/>
      <c r="BL9" s="29"/>
      <c r="BM9" s="29"/>
      <c r="BN9" s="29"/>
      <c r="BO9" s="29"/>
      <c r="BP9" s="9">
        <v>0</v>
      </c>
      <c r="BQ9" s="1" t="s">
        <v>0</v>
      </c>
      <c r="BR9" s="1" t="s">
        <v>0</v>
      </c>
      <c r="BS9" s="1" t="s">
        <v>0</v>
      </c>
      <c r="BT9" s="1" t="s">
        <v>0</v>
      </c>
      <c r="BU9" s="1" t="s">
        <v>0</v>
      </c>
      <c r="BW9" s="1">
        <f ca="1">INDIRECT("T9")+2*INDIRECT("AB9")+3*INDIRECT("AJ9")+4*INDIRECT("AR9")+5*INDIRECT("AZ9")+6*INDIRECT("BH9")</f>
        <v>15</v>
      </c>
      <c r="BX9" s="1">
        <v>15</v>
      </c>
      <c r="BY9" s="1">
        <f ca="1">INDIRECT("U9")+2*INDIRECT("AC9")+3*INDIRECT("AK9")+4*INDIRECT("AS9")+5*INDIRECT("BA9")+6*INDIRECT("BI9")</f>
        <v>10</v>
      </c>
      <c r="BZ9" s="1">
        <v>10</v>
      </c>
      <c r="CA9" s="1">
        <f ca="1">INDIRECT("V9")+2*INDIRECT("AD9")+3*INDIRECT("AL9")+4*INDIRECT("AT9")+5*INDIRECT("BB9")+6*INDIRECT("BJ9")</f>
        <v>0</v>
      </c>
      <c r="CB9" s="1">
        <v>0</v>
      </c>
      <c r="CC9" s="1">
        <f ca="1">INDIRECT("W9")+2*INDIRECT("AE9")+3*INDIRECT("AM9")+4*INDIRECT("AU9")+5*INDIRECT("BC9")+6*INDIRECT("BK9")</f>
        <v>0</v>
      </c>
      <c r="CD9" s="1">
        <v>0</v>
      </c>
      <c r="CE9" s="1">
        <f ca="1">INDIRECT("X9")+2*INDIRECT("AF9")+3*INDIRECT("AN9")+4*INDIRECT("AV9")+5*INDIRECT("BD9")+6*INDIRECT("BL9")</f>
        <v>0</v>
      </c>
      <c r="CF9" s="1">
        <v>0</v>
      </c>
      <c r="CG9" s="1">
        <f ca="1">INDIRECT("Y9")+2*INDIRECT("AG9")+3*INDIRECT("AO9")+4*INDIRECT("AW9")+5*INDIRECT("BE9")+6*INDIRECT("BM9")</f>
        <v>300</v>
      </c>
      <c r="CH9" s="1">
        <v>300</v>
      </c>
      <c r="CI9" s="1">
        <f ca="1">INDIRECT("Z9")+2*INDIRECT("AH9")+3*INDIRECT("AP9")+4*INDIRECT("AX9")+5*INDIRECT("BF9")+6*INDIRECT("BN9")</f>
        <v>0</v>
      </c>
      <c r="CJ9" s="1">
        <v>0</v>
      </c>
      <c r="CK9" s="1">
        <f ca="1">INDIRECT("AA9")+2*INDIRECT("AI9")+3*INDIRECT("AQ9")+4*INDIRECT("AY9")+5*INDIRECT("BG9")+6*INDIRECT("BO9")</f>
        <v>0</v>
      </c>
      <c r="CL9" s="1">
        <v>0</v>
      </c>
      <c r="CM9" s="1">
        <f ca="1">INDIRECT("T9")+2*INDIRECT("U9")+3*INDIRECT("V9")+4*INDIRECT("W9")+5*INDIRECT("X9")+6*INDIRECT("Y9")+7*INDIRECT("Z9")+8*INDIRECT("AA9")</f>
        <v>20</v>
      </c>
      <c r="CN9" s="1">
        <v>20</v>
      </c>
      <c r="CO9" s="1">
        <f ca="1">INDIRECT("AB9")+2*INDIRECT("AC9")+3*INDIRECT("AD9")+4*INDIRECT("AE9")+5*INDIRECT("AF9")+6*INDIRECT("AG9")+7*INDIRECT("AH9")+8*INDIRECT("AI9")</f>
        <v>900</v>
      </c>
      <c r="CP9" s="1">
        <v>900</v>
      </c>
      <c r="CQ9" s="1">
        <f ca="1">INDIRECT("AJ9")+2*INDIRECT("AK9")+3*INDIRECT("AL9")+4*INDIRECT("AM9")+5*INDIRECT("AN9")+6*INDIRECT("AO9")+7*INDIRECT("AP9")+8*INDIRECT("AQ9")</f>
        <v>5</v>
      </c>
      <c r="CR9" s="1">
        <v>5</v>
      </c>
      <c r="CS9" s="1">
        <f ca="1">INDIRECT("AR9")+2*INDIRECT("AS9")+3*INDIRECT("AT9")+4*INDIRECT("AU9")+5*INDIRECT("AV9")+6*INDIRECT("AW9")+7*INDIRECT("AX9")+8*INDIRECT("AY9")</f>
        <v>0</v>
      </c>
      <c r="CT9" s="1">
        <v>0</v>
      </c>
      <c r="CU9" s="1">
        <f ca="1">INDIRECT("AZ9")+2*INDIRECT("BA9")+3*INDIRECT("BB9")+4*INDIRECT("BC9")+5*INDIRECT("BD9")+6*INDIRECT("BE9")+7*INDIRECT("BF9")+8*INDIRECT("BG9")</f>
        <v>0</v>
      </c>
      <c r="CV9" s="1">
        <v>0</v>
      </c>
      <c r="CW9" s="1">
        <f ca="1">INDIRECT("BH9")+2*INDIRECT("BI9")+3*INDIRECT("BJ9")+4*INDIRECT("BK9")+5*INDIRECT("BL9")+6*INDIRECT("BM9")+7*INDIRECT("BN9")+8*INDIRECT("BO9")</f>
        <v>0</v>
      </c>
      <c r="CX9" s="1">
        <v>0</v>
      </c>
    </row>
    <row r="10" spans="1:73" ht="11.25">
      <c r="A10" s="1" t="s">
        <v>0</v>
      </c>
      <c r="B10" s="1" t="s">
        <v>0</v>
      </c>
      <c r="C10" s="1" t="s">
        <v>0</v>
      </c>
      <c r="D10" s="1" t="s">
        <v>0</v>
      </c>
      <c r="E10" s="1" t="s">
        <v>6</v>
      </c>
      <c r="F10" s="7">
        <f>SUM(F7:F9)</f>
        <v>405</v>
      </c>
      <c r="G10" s="6">
        <f>SUM(G7:G9)</f>
        <v>50</v>
      </c>
      <c r="H10" s="6">
        <f>SUM(H7:H9)</f>
        <v>0</v>
      </c>
      <c r="I10" s="6">
        <f>SUM(I7:I9)</f>
        <v>0</v>
      </c>
      <c r="J10" s="6">
        <f>SUM(J7:J9)</f>
        <v>0</v>
      </c>
      <c r="K10" s="6">
        <f>SUM(K7:K9)</f>
        <v>6500</v>
      </c>
      <c r="L10" s="6">
        <f>SUM(L7:L9)</f>
        <v>0</v>
      </c>
      <c r="M10" s="6">
        <f>SUM(M7:M9)</f>
        <v>0</v>
      </c>
      <c r="N10" s="7">
        <f>SUM(N7:N9)</f>
        <v>50</v>
      </c>
      <c r="O10" s="6">
        <f>SUM(O7:O9)</f>
        <v>6500</v>
      </c>
      <c r="P10" s="6">
        <f>SUM(P7:P9)</f>
        <v>25</v>
      </c>
      <c r="Q10" s="6">
        <f>SUM(Q7:Q9)</f>
        <v>380</v>
      </c>
      <c r="R10" s="6">
        <f>SUM(R7:R9)</f>
        <v>0</v>
      </c>
      <c r="S10" s="6">
        <f>SUM(S7:S9)</f>
        <v>0</v>
      </c>
      <c r="T10" s="8"/>
      <c r="U10" s="5"/>
      <c r="V10" s="5"/>
      <c r="W10" s="5"/>
      <c r="X10" s="5"/>
      <c r="Y10" s="5"/>
      <c r="Z10" s="5"/>
      <c r="AA10" s="5"/>
      <c r="AB10" s="8"/>
      <c r="AC10" s="5"/>
      <c r="AD10" s="5"/>
      <c r="AE10" s="5"/>
      <c r="AF10" s="5"/>
      <c r="AG10" s="5"/>
      <c r="AH10" s="5"/>
      <c r="AI10" s="5"/>
      <c r="AJ10" s="8"/>
      <c r="AK10" s="5"/>
      <c r="AL10" s="5"/>
      <c r="AM10" s="5"/>
      <c r="AN10" s="5"/>
      <c r="AO10" s="5"/>
      <c r="AP10" s="5"/>
      <c r="AQ10" s="5"/>
      <c r="AR10" s="8"/>
      <c r="AS10" s="5"/>
      <c r="AT10" s="5"/>
      <c r="AU10" s="5"/>
      <c r="AV10" s="5"/>
      <c r="AW10" s="5"/>
      <c r="AX10" s="5"/>
      <c r="AY10" s="5"/>
      <c r="AZ10" s="8"/>
      <c r="BA10" s="5"/>
      <c r="BB10" s="5"/>
      <c r="BC10" s="5"/>
      <c r="BD10" s="5"/>
      <c r="BE10" s="5"/>
      <c r="BF10" s="5"/>
      <c r="BG10" s="5"/>
      <c r="BH10" s="8"/>
      <c r="BI10" s="5"/>
      <c r="BJ10" s="5"/>
      <c r="BK10" s="5"/>
      <c r="BL10" s="5"/>
      <c r="BM10" s="5"/>
      <c r="BN10" s="5"/>
      <c r="BO10" s="5"/>
      <c r="BP10" s="9">
        <v>0</v>
      </c>
      <c r="BQ10" s="1" t="s">
        <v>0</v>
      </c>
      <c r="BR10" s="1" t="s">
        <v>0</v>
      </c>
      <c r="BS10" s="1" t="s">
        <v>0</v>
      </c>
      <c r="BT10" s="1" t="s">
        <v>0</v>
      </c>
      <c r="BU10" s="1" t="s">
        <v>0</v>
      </c>
    </row>
    <row r="11" spans="3:73" ht="11.25">
      <c r="C11" s="1" t="s">
        <v>0</v>
      </c>
      <c r="D11" s="1" t="s">
        <v>0</v>
      </c>
      <c r="E11" s="1" t="s">
        <v>0</v>
      </c>
      <c r="F11" s="7"/>
      <c r="G11" s="6"/>
      <c r="H11" s="6"/>
      <c r="I11" s="6"/>
      <c r="J11" s="6"/>
      <c r="K11" s="6"/>
      <c r="L11" s="6"/>
      <c r="M11" s="6"/>
      <c r="N11" s="7"/>
      <c r="O11" s="6"/>
      <c r="P11" s="6"/>
      <c r="Q11" s="6"/>
      <c r="R11" s="6"/>
      <c r="S11" s="6"/>
      <c r="T11" s="8"/>
      <c r="U11" s="5"/>
      <c r="V11" s="5"/>
      <c r="W11" s="5"/>
      <c r="X11" s="5"/>
      <c r="Y11" s="5"/>
      <c r="Z11" s="5"/>
      <c r="AA11" s="5"/>
      <c r="AB11" s="8"/>
      <c r="AC11" s="5"/>
      <c r="AD11" s="5"/>
      <c r="AE11" s="5"/>
      <c r="AF11" s="5"/>
      <c r="AG11" s="5"/>
      <c r="AH11" s="5"/>
      <c r="AI11" s="5"/>
      <c r="AJ11" s="8"/>
      <c r="AK11" s="5"/>
      <c r="AL11" s="5"/>
      <c r="AM11" s="5"/>
      <c r="AN11" s="5"/>
      <c r="AO11" s="5"/>
      <c r="AP11" s="5"/>
      <c r="AQ11" s="5"/>
      <c r="AR11" s="8"/>
      <c r="AS11" s="5"/>
      <c r="AT11" s="5"/>
      <c r="AU11" s="5"/>
      <c r="AV11" s="5"/>
      <c r="AW11" s="5"/>
      <c r="AX11" s="5"/>
      <c r="AY11" s="5"/>
      <c r="AZ11" s="8"/>
      <c r="BA11" s="5"/>
      <c r="BB11" s="5"/>
      <c r="BC11" s="5"/>
      <c r="BD11" s="5"/>
      <c r="BE11" s="5"/>
      <c r="BF11" s="5"/>
      <c r="BG11" s="5"/>
      <c r="BH11" s="8"/>
      <c r="BI11" s="5"/>
      <c r="BJ11" s="5"/>
      <c r="BK11" s="5"/>
      <c r="BL11" s="5"/>
      <c r="BM11" s="5"/>
      <c r="BN11" s="5"/>
      <c r="BO11" s="5"/>
      <c r="BP11" s="9"/>
      <c r="BT11" s="1" t="s">
        <v>0</v>
      </c>
      <c r="BU11" s="1" t="s">
        <v>0</v>
      </c>
    </row>
    <row r="12" spans="1:102" ht="11.25">
      <c r="A12" s="30" t="s">
        <v>1</v>
      </c>
      <c r="B12" s="31" t="str">
        <f>HYPERLINK("http://www.dot.ca.gov/hq/transprog/stip2004/ff_sheets/03-1l47.xls","1L47")</f>
        <v>1L47</v>
      </c>
      <c r="C12" s="30" t="s">
        <v>0</v>
      </c>
      <c r="D12" s="30" t="s">
        <v>2</v>
      </c>
      <c r="E12" s="30" t="s">
        <v>3</v>
      </c>
      <c r="F12" s="32">
        <f ca="1">INDIRECT("T12")+INDIRECT("AB12")+INDIRECT("AJ12")+INDIRECT("AR12")+INDIRECT("AZ12")+INDIRECT("BH12")</f>
        <v>3060</v>
      </c>
      <c r="G12" s="33">
        <f ca="1">INDIRECT("U12")+INDIRECT("AC12")+INDIRECT("AK12")+INDIRECT("AS12")+INDIRECT("BA12")+INDIRECT("BI12")</f>
        <v>0</v>
      </c>
      <c r="H12" s="33">
        <f ca="1">INDIRECT("V12")+INDIRECT("AD12")+INDIRECT("AL12")+INDIRECT("AT12")+INDIRECT("BB12")+INDIRECT("BJ12")</f>
        <v>0</v>
      </c>
      <c r="I12" s="33">
        <f ca="1">INDIRECT("W12")+INDIRECT("AE12")+INDIRECT("AM12")+INDIRECT("AU12")+INDIRECT("BC12")+INDIRECT("BK12")</f>
        <v>0</v>
      </c>
      <c r="J12" s="33">
        <f ca="1">INDIRECT("X12")+INDIRECT("AF12")+INDIRECT("AN12")+INDIRECT("AV12")+INDIRECT("BD12")+INDIRECT("BL12")</f>
        <v>0</v>
      </c>
      <c r="K12" s="33">
        <f ca="1">INDIRECT("Y12")+INDIRECT("AG12")+INDIRECT("AO12")+INDIRECT("AW12")+INDIRECT("BE12")+INDIRECT("BM12")</f>
        <v>0</v>
      </c>
      <c r="L12" s="33">
        <f ca="1">INDIRECT("Z12")+INDIRECT("AH12")+INDIRECT("AP12")+INDIRECT("AX12")+INDIRECT("BF12")+INDIRECT("BN12")</f>
        <v>0</v>
      </c>
      <c r="M12" s="33">
        <f ca="1">INDIRECT("AA12")+INDIRECT("AI12")+INDIRECT("AQ12")+INDIRECT("AY12")+INDIRECT("BG12")+INDIRECT("BO12")</f>
        <v>0</v>
      </c>
      <c r="N12" s="32">
        <f ca="1">INDIRECT("T12")+INDIRECT("U12")+INDIRECT("V12")+INDIRECT("W12")+INDIRECT("X12")+INDIRECT("Y12")+INDIRECT("Z12")+INDIRECT("AA12")</f>
        <v>93</v>
      </c>
      <c r="O12" s="33">
        <f ca="1">INDIRECT("AB12")+INDIRECT("AC12")+INDIRECT("AD12")+INDIRECT("AE12")+INDIRECT("AF12")+INDIRECT("AG12")+INDIRECT("AH12")+INDIRECT("AI12")</f>
        <v>2967</v>
      </c>
      <c r="P12" s="33">
        <f ca="1">INDIRECT("AJ12")+INDIRECT("AK12")+INDIRECT("AL12")+INDIRECT("AM12")+INDIRECT("AN12")+INDIRECT("AO12")+INDIRECT("AP12")+INDIRECT("AQ12")</f>
        <v>0</v>
      </c>
      <c r="Q12" s="33">
        <f ca="1">INDIRECT("AR12")+INDIRECT("AS12")+INDIRECT("AT12")+INDIRECT("AU12")+INDIRECT("AV12")+INDIRECT("AW12")+INDIRECT("AX12")+INDIRECT("AY12")</f>
        <v>0</v>
      </c>
      <c r="R12" s="33">
        <f ca="1">INDIRECT("AZ12")+INDIRECT("BA12")+INDIRECT("BB12")+INDIRECT("BC12")+INDIRECT("BD12")+INDIRECT("BE12")+INDIRECT("BF12")+INDIRECT("BG12")</f>
        <v>0</v>
      </c>
      <c r="S12" s="33">
        <f ca="1">INDIRECT("BH12")+INDIRECT("BI12")+INDIRECT("BJ12")+INDIRECT("BK12")+INDIRECT("BL12")+INDIRECT("BM12")+INDIRECT("BN12")+INDIRECT("BO12")</f>
        <v>0</v>
      </c>
      <c r="T12" s="34">
        <v>93</v>
      </c>
      <c r="U12" s="35"/>
      <c r="V12" s="35"/>
      <c r="W12" s="35"/>
      <c r="X12" s="35"/>
      <c r="Y12" s="35"/>
      <c r="Z12" s="35"/>
      <c r="AA12" s="35"/>
      <c r="AB12" s="34">
        <v>2967</v>
      </c>
      <c r="AC12" s="35"/>
      <c r="AD12" s="35"/>
      <c r="AE12" s="35"/>
      <c r="AF12" s="35"/>
      <c r="AG12" s="35"/>
      <c r="AH12" s="35"/>
      <c r="AI12" s="35"/>
      <c r="AJ12" s="34"/>
      <c r="AK12" s="35"/>
      <c r="AL12" s="35"/>
      <c r="AM12" s="35"/>
      <c r="AN12" s="35"/>
      <c r="AO12" s="35"/>
      <c r="AP12" s="35"/>
      <c r="AQ12" s="35"/>
      <c r="AR12" s="34"/>
      <c r="AS12" s="35"/>
      <c r="AT12" s="35"/>
      <c r="AU12" s="35"/>
      <c r="AV12" s="35"/>
      <c r="AW12" s="35"/>
      <c r="AX12" s="35"/>
      <c r="AY12" s="35"/>
      <c r="AZ12" s="34"/>
      <c r="BA12" s="35"/>
      <c r="BB12" s="35"/>
      <c r="BC12" s="35"/>
      <c r="BD12" s="35"/>
      <c r="BE12" s="35"/>
      <c r="BF12" s="35"/>
      <c r="BG12" s="35"/>
      <c r="BH12" s="34"/>
      <c r="BI12" s="35"/>
      <c r="BJ12" s="35"/>
      <c r="BK12" s="35"/>
      <c r="BL12" s="35"/>
      <c r="BM12" s="35"/>
      <c r="BN12" s="35"/>
      <c r="BO12" s="36"/>
      <c r="BP12" s="9">
        <v>10200000059</v>
      </c>
      <c r="BQ12" s="1" t="s">
        <v>3</v>
      </c>
      <c r="BR12" s="1" t="s">
        <v>0</v>
      </c>
      <c r="BS12" s="1" t="s">
        <v>0</v>
      </c>
      <c r="BT12" s="1" t="s">
        <v>0</v>
      </c>
      <c r="BU12" s="1" t="s">
        <v>0</v>
      </c>
      <c r="BW12" s="1">
        <f ca="1">INDIRECT("T12")+2*INDIRECT("AB12")+3*INDIRECT("AJ12")+4*INDIRECT("AR12")+5*INDIRECT("AZ12")+6*INDIRECT("BH12")</f>
        <v>6027</v>
      </c>
      <c r="BX12" s="1">
        <v>6027</v>
      </c>
      <c r="BY12" s="1">
        <f ca="1">INDIRECT("U12")+2*INDIRECT("AC12")+3*INDIRECT("AK12")+4*INDIRECT("AS12")+5*INDIRECT("BA12")+6*INDIRECT("BI12")</f>
        <v>0</v>
      </c>
      <c r="BZ12" s="1">
        <v>0</v>
      </c>
      <c r="CA12" s="1">
        <f ca="1">INDIRECT("V12")+2*INDIRECT("AD12")+3*INDIRECT("AL12")+4*INDIRECT("AT12")+5*INDIRECT("BB12")+6*INDIRECT("BJ12")</f>
        <v>0</v>
      </c>
      <c r="CB12" s="1">
        <v>0</v>
      </c>
      <c r="CC12" s="1">
        <f ca="1">INDIRECT("W12")+2*INDIRECT("AE12")+3*INDIRECT("AM12")+4*INDIRECT("AU12")+5*INDIRECT("BC12")+6*INDIRECT("BK12")</f>
        <v>0</v>
      </c>
      <c r="CD12" s="1">
        <v>0</v>
      </c>
      <c r="CE12" s="1">
        <f ca="1">INDIRECT("X12")+2*INDIRECT("AF12")+3*INDIRECT("AN12")+4*INDIRECT("AV12")+5*INDIRECT("BD12")+6*INDIRECT("BL12")</f>
        <v>0</v>
      </c>
      <c r="CF12" s="1">
        <v>0</v>
      </c>
      <c r="CG12" s="1">
        <f ca="1">INDIRECT("Y12")+2*INDIRECT("AG12")+3*INDIRECT("AO12")+4*INDIRECT("AW12")+5*INDIRECT("BE12")+6*INDIRECT("BM12")</f>
        <v>0</v>
      </c>
      <c r="CH12" s="1">
        <v>0</v>
      </c>
      <c r="CI12" s="1">
        <f ca="1">INDIRECT("Z12")+2*INDIRECT("AH12")+3*INDIRECT("AP12")+4*INDIRECT("AX12")+5*INDIRECT("BF12")+6*INDIRECT("BN12")</f>
        <v>0</v>
      </c>
      <c r="CJ12" s="1">
        <v>0</v>
      </c>
      <c r="CK12" s="1">
        <f ca="1">INDIRECT("AA12")+2*INDIRECT("AI12")+3*INDIRECT("AQ12")+4*INDIRECT("AY12")+5*INDIRECT("BG12")+6*INDIRECT("BO12")</f>
        <v>0</v>
      </c>
      <c r="CL12" s="1">
        <v>0</v>
      </c>
      <c r="CM12" s="1">
        <f ca="1">INDIRECT("T12")+2*INDIRECT("U12")+3*INDIRECT("V12")+4*INDIRECT("W12")+5*INDIRECT("X12")+6*INDIRECT("Y12")+7*INDIRECT("Z12")+8*INDIRECT("AA12")</f>
        <v>93</v>
      </c>
      <c r="CN12" s="1">
        <v>93</v>
      </c>
      <c r="CO12" s="1">
        <f ca="1">INDIRECT("AB12")+2*INDIRECT("AC12")+3*INDIRECT("AD12")+4*INDIRECT("AE12")+5*INDIRECT("AF12")+6*INDIRECT("AG12")+7*INDIRECT("AH12")+8*INDIRECT("AI12")</f>
        <v>2967</v>
      </c>
      <c r="CP12" s="1">
        <v>2967</v>
      </c>
      <c r="CQ12" s="1">
        <f ca="1">INDIRECT("AJ12")+2*INDIRECT("AK12")+3*INDIRECT("AL12")+4*INDIRECT("AM12")+5*INDIRECT("AN12")+6*INDIRECT("AO12")+7*INDIRECT("AP12")+8*INDIRECT("AQ12")</f>
        <v>0</v>
      </c>
      <c r="CR12" s="1">
        <v>0</v>
      </c>
      <c r="CS12" s="1">
        <f ca="1">INDIRECT("AR12")+2*INDIRECT("AS12")+3*INDIRECT("AT12")+4*INDIRECT("AU12")+5*INDIRECT("AV12")+6*INDIRECT("AW12")+7*INDIRECT("AX12")+8*INDIRECT("AY12")</f>
        <v>0</v>
      </c>
      <c r="CT12" s="1">
        <v>0</v>
      </c>
      <c r="CU12" s="1">
        <f ca="1">INDIRECT("AZ12")+2*INDIRECT("BA12")+3*INDIRECT("BB12")+4*INDIRECT("BC12")+5*INDIRECT("BD12")+6*INDIRECT("BE12")+7*INDIRECT("BF12")+8*INDIRECT("BG12")</f>
        <v>0</v>
      </c>
      <c r="CV12" s="1">
        <v>0</v>
      </c>
      <c r="CW12" s="1">
        <f ca="1">INDIRECT("BH12")+2*INDIRECT("BI12")+3*INDIRECT("BJ12")+4*INDIRECT("BK12")+5*INDIRECT("BL12")+6*INDIRECT("BM12")+7*INDIRECT("BN12")+8*INDIRECT("BO12")</f>
        <v>0</v>
      </c>
      <c r="CX12" s="1">
        <v>0</v>
      </c>
    </row>
    <row r="13" spans="1:102" ht="11.25">
      <c r="A13" s="1" t="s">
        <v>0</v>
      </c>
      <c r="B13" s="1" t="s">
        <v>11</v>
      </c>
      <c r="C13" s="1" t="s">
        <v>0</v>
      </c>
      <c r="D13" s="1" t="s">
        <v>12</v>
      </c>
      <c r="E13" s="1" t="s">
        <v>13</v>
      </c>
      <c r="F13" s="7">
        <f ca="1">INDIRECT("T13")+INDIRECT("AB13")+INDIRECT("AJ13")+INDIRECT("AR13")+INDIRECT("AZ13")+INDIRECT("BH13")</f>
        <v>332</v>
      </c>
      <c r="G13" s="6">
        <f ca="1">INDIRECT("U13")+INDIRECT("AC13")+INDIRECT("AK13")+INDIRECT("AS13")+INDIRECT("BA13")+INDIRECT("BI13")</f>
        <v>0</v>
      </c>
      <c r="H13" s="6">
        <f ca="1">INDIRECT("V13")+INDIRECT("AD13")+INDIRECT("AL13")+INDIRECT("AT13")+INDIRECT("BB13")+INDIRECT("BJ13")</f>
        <v>0</v>
      </c>
      <c r="I13" s="6">
        <f ca="1">INDIRECT("W13")+INDIRECT("AE13")+INDIRECT("AM13")+INDIRECT("AU13")+INDIRECT("BC13")+INDIRECT("BK13")</f>
        <v>0</v>
      </c>
      <c r="J13" s="6">
        <f ca="1">INDIRECT("X13")+INDIRECT("AF13")+INDIRECT("AN13")+INDIRECT("AV13")+INDIRECT("BD13")+INDIRECT("BL13")</f>
        <v>0</v>
      </c>
      <c r="K13" s="6">
        <f ca="1">INDIRECT("Y13")+INDIRECT("AG13")+INDIRECT("AO13")+INDIRECT("AW13")+INDIRECT("BE13")+INDIRECT("BM13")</f>
        <v>0</v>
      </c>
      <c r="L13" s="6">
        <f ca="1">INDIRECT("Z13")+INDIRECT("AH13")+INDIRECT("AP13")+INDIRECT("AX13")+INDIRECT("BF13")+INDIRECT("BN13")</f>
        <v>0</v>
      </c>
      <c r="M13" s="6">
        <f ca="1">INDIRECT("AA13")+INDIRECT("AI13")+INDIRECT("AQ13")+INDIRECT("AY13")+INDIRECT("BG13")+INDIRECT("BO13")</f>
        <v>0</v>
      </c>
      <c r="N13" s="7">
        <f ca="1">INDIRECT("T13")+INDIRECT("U13")+INDIRECT("V13")+INDIRECT("W13")+INDIRECT("X13")+INDIRECT("Y13")+INDIRECT("Z13")+INDIRECT("AA13")</f>
        <v>92</v>
      </c>
      <c r="O13" s="6">
        <f ca="1">INDIRECT("AB13")+INDIRECT("AC13")+INDIRECT("AD13")+INDIRECT("AE13")+INDIRECT("AF13")+INDIRECT("AG13")+INDIRECT("AH13")+INDIRECT("AI13")</f>
        <v>0</v>
      </c>
      <c r="P13" s="6">
        <f ca="1">INDIRECT("AJ13")+INDIRECT("AK13")+INDIRECT("AL13")+INDIRECT("AM13")+INDIRECT("AN13")+INDIRECT("AO13")+INDIRECT("AP13")+INDIRECT("AQ13")</f>
        <v>90</v>
      </c>
      <c r="Q13" s="6">
        <f ca="1">INDIRECT("AR13")+INDIRECT("AS13")+INDIRECT("AT13")+INDIRECT("AU13")+INDIRECT("AV13")+INDIRECT("AW13")+INDIRECT("AX13")+INDIRECT("AY13")</f>
        <v>150</v>
      </c>
      <c r="R13" s="6">
        <f ca="1">INDIRECT("AZ13")+INDIRECT("BA13")+INDIRECT("BB13")+INDIRECT("BC13")+INDIRECT("BD13")+INDIRECT("BE13")+INDIRECT("BF13")+INDIRECT("BG13")</f>
        <v>0</v>
      </c>
      <c r="S13" s="6">
        <f ca="1">INDIRECT("BH13")+INDIRECT("BI13")+INDIRECT("BJ13")+INDIRECT("BK13")+INDIRECT("BL13")+INDIRECT("BM13")+INDIRECT("BN13")+INDIRECT("BO13")</f>
        <v>0</v>
      </c>
      <c r="T13" s="28">
        <v>92</v>
      </c>
      <c r="U13" s="29"/>
      <c r="V13" s="29"/>
      <c r="W13" s="29"/>
      <c r="X13" s="29"/>
      <c r="Y13" s="29"/>
      <c r="Z13" s="29"/>
      <c r="AA13" s="29"/>
      <c r="AB13" s="28"/>
      <c r="AC13" s="29"/>
      <c r="AD13" s="29"/>
      <c r="AE13" s="29"/>
      <c r="AF13" s="29"/>
      <c r="AG13" s="29"/>
      <c r="AH13" s="29"/>
      <c r="AI13" s="29"/>
      <c r="AJ13" s="28">
        <v>90</v>
      </c>
      <c r="AK13" s="29"/>
      <c r="AL13" s="29"/>
      <c r="AM13" s="29"/>
      <c r="AN13" s="29"/>
      <c r="AO13" s="29"/>
      <c r="AP13" s="29"/>
      <c r="AQ13" s="29"/>
      <c r="AR13" s="28">
        <v>150</v>
      </c>
      <c r="AS13" s="29"/>
      <c r="AT13" s="29"/>
      <c r="AU13" s="29"/>
      <c r="AV13" s="29"/>
      <c r="AW13" s="29"/>
      <c r="AX13" s="29"/>
      <c r="AY13" s="29"/>
      <c r="AZ13" s="28"/>
      <c r="BA13" s="29"/>
      <c r="BB13" s="29"/>
      <c r="BC13" s="29"/>
      <c r="BD13" s="29"/>
      <c r="BE13" s="29"/>
      <c r="BF13" s="29"/>
      <c r="BG13" s="29"/>
      <c r="BH13" s="28"/>
      <c r="BI13" s="29"/>
      <c r="BJ13" s="29"/>
      <c r="BK13" s="29"/>
      <c r="BL13" s="29"/>
      <c r="BM13" s="29"/>
      <c r="BN13" s="29"/>
      <c r="BO13" s="29"/>
      <c r="BP13" s="9">
        <v>0</v>
      </c>
      <c r="BQ13" s="1" t="s">
        <v>0</v>
      </c>
      <c r="BR13" s="1" t="s">
        <v>0</v>
      </c>
      <c r="BS13" s="1" t="s">
        <v>0</v>
      </c>
      <c r="BT13" s="1" t="s">
        <v>0</v>
      </c>
      <c r="BU13" s="1" t="s">
        <v>0</v>
      </c>
      <c r="BW13" s="1">
        <f ca="1">INDIRECT("T13")+2*INDIRECT("AB13")+3*INDIRECT("AJ13")+4*INDIRECT("AR13")+5*INDIRECT("AZ13")+6*INDIRECT("BH13")</f>
        <v>962</v>
      </c>
      <c r="BX13" s="1">
        <v>962</v>
      </c>
      <c r="BY13" s="1">
        <f ca="1">INDIRECT("U13")+2*INDIRECT("AC13")+3*INDIRECT("AK13")+4*INDIRECT("AS13")+5*INDIRECT("BA13")+6*INDIRECT("BI13")</f>
        <v>0</v>
      </c>
      <c r="BZ13" s="1">
        <v>0</v>
      </c>
      <c r="CA13" s="1">
        <f ca="1">INDIRECT("V13")+2*INDIRECT("AD13")+3*INDIRECT("AL13")+4*INDIRECT("AT13")+5*INDIRECT("BB13")+6*INDIRECT("BJ13")</f>
        <v>0</v>
      </c>
      <c r="CB13" s="1">
        <v>0</v>
      </c>
      <c r="CC13" s="1">
        <f ca="1">INDIRECT("W13")+2*INDIRECT("AE13")+3*INDIRECT("AM13")+4*INDIRECT("AU13")+5*INDIRECT("BC13")+6*INDIRECT("BK13")</f>
        <v>0</v>
      </c>
      <c r="CD13" s="1">
        <v>0</v>
      </c>
      <c r="CE13" s="1">
        <f ca="1">INDIRECT("X13")+2*INDIRECT("AF13")+3*INDIRECT("AN13")+4*INDIRECT("AV13")+5*INDIRECT("BD13")+6*INDIRECT("BL13")</f>
        <v>0</v>
      </c>
      <c r="CF13" s="1">
        <v>0</v>
      </c>
      <c r="CG13" s="1">
        <f ca="1">INDIRECT("Y13")+2*INDIRECT("AG13")+3*INDIRECT("AO13")+4*INDIRECT("AW13")+5*INDIRECT("BE13")+6*INDIRECT("BM13")</f>
        <v>0</v>
      </c>
      <c r="CH13" s="1">
        <v>0</v>
      </c>
      <c r="CI13" s="1">
        <f ca="1">INDIRECT("Z13")+2*INDIRECT("AH13")+3*INDIRECT("AP13")+4*INDIRECT("AX13")+5*INDIRECT("BF13")+6*INDIRECT("BN13")</f>
        <v>0</v>
      </c>
      <c r="CJ13" s="1">
        <v>0</v>
      </c>
      <c r="CK13" s="1">
        <f ca="1">INDIRECT("AA13")+2*INDIRECT("AI13")+3*INDIRECT("AQ13")+4*INDIRECT("AY13")+5*INDIRECT("BG13")+6*INDIRECT("BO13")</f>
        <v>0</v>
      </c>
      <c r="CL13" s="1">
        <v>0</v>
      </c>
      <c r="CM13" s="1">
        <f ca="1">INDIRECT("T13")+2*INDIRECT("U13")+3*INDIRECT("V13")+4*INDIRECT("W13")+5*INDIRECT("X13")+6*INDIRECT("Y13")+7*INDIRECT("Z13")+8*INDIRECT("AA13")</f>
        <v>92</v>
      </c>
      <c r="CN13" s="1">
        <v>92</v>
      </c>
      <c r="CO13" s="1">
        <f ca="1">INDIRECT("AB13")+2*INDIRECT("AC13")+3*INDIRECT("AD13")+4*INDIRECT("AE13")+5*INDIRECT("AF13")+6*INDIRECT("AG13")+7*INDIRECT("AH13")+8*INDIRECT("AI13")</f>
        <v>0</v>
      </c>
      <c r="CP13" s="1">
        <v>0</v>
      </c>
      <c r="CQ13" s="1">
        <f ca="1">INDIRECT("AJ13")+2*INDIRECT("AK13")+3*INDIRECT("AL13")+4*INDIRECT("AM13")+5*INDIRECT("AN13")+6*INDIRECT("AO13")+7*INDIRECT("AP13")+8*INDIRECT("AQ13")</f>
        <v>90</v>
      </c>
      <c r="CR13" s="1">
        <v>90</v>
      </c>
      <c r="CS13" s="1">
        <f ca="1">INDIRECT("AR13")+2*INDIRECT("AS13")+3*INDIRECT("AT13")+4*INDIRECT("AU13")+5*INDIRECT("AV13")+6*INDIRECT("AW13")+7*INDIRECT("AX13")+8*INDIRECT("AY13")</f>
        <v>150</v>
      </c>
      <c r="CT13" s="1">
        <v>150</v>
      </c>
      <c r="CU13" s="1">
        <f ca="1">INDIRECT("AZ13")+2*INDIRECT("BA13")+3*INDIRECT("BB13")+4*INDIRECT("BC13")+5*INDIRECT("BD13")+6*INDIRECT("BE13")+7*INDIRECT("BF13")+8*INDIRECT("BG13")</f>
        <v>0</v>
      </c>
      <c r="CV13" s="1">
        <v>0</v>
      </c>
      <c r="CW13" s="1">
        <f ca="1">INDIRECT("BH13")+2*INDIRECT("BI13")+3*INDIRECT("BJ13")+4*INDIRECT("BK13")+5*INDIRECT("BL13")+6*INDIRECT("BM13")+7*INDIRECT("BN13")+8*INDIRECT("BO13")</f>
        <v>0</v>
      </c>
      <c r="CX13" s="1">
        <v>0</v>
      </c>
    </row>
    <row r="14" spans="1:73" ht="11.25">
      <c r="A14" s="25"/>
      <c r="B14" s="25"/>
      <c r="C14" s="27" t="s">
        <v>103</v>
      </c>
      <c r="D14" s="26" t="s">
        <v>0</v>
      </c>
      <c r="E14" s="1" t="s">
        <v>6</v>
      </c>
      <c r="F14" s="7">
        <f>SUM(F12:F13)</f>
        <v>3392</v>
      </c>
      <c r="G14" s="6">
        <f>SUM(G12:G13)</f>
        <v>0</v>
      </c>
      <c r="H14" s="6">
        <f>SUM(H12:H13)</f>
        <v>0</v>
      </c>
      <c r="I14" s="6">
        <f>SUM(I12:I13)</f>
        <v>0</v>
      </c>
      <c r="J14" s="6">
        <f>SUM(J12:J13)</f>
        <v>0</v>
      </c>
      <c r="K14" s="6">
        <f>SUM(K12:K13)</f>
        <v>0</v>
      </c>
      <c r="L14" s="6">
        <f>SUM(L12:L13)</f>
        <v>0</v>
      </c>
      <c r="M14" s="6">
        <f>SUM(M12:M13)</f>
        <v>0</v>
      </c>
      <c r="N14" s="7">
        <f>SUM(N12:N13)</f>
        <v>185</v>
      </c>
      <c r="O14" s="6">
        <f>SUM(O12:O13)</f>
        <v>2967</v>
      </c>
      <c r="P14" s="6">
        <f>SUM(P12:P13)</f>
        <v>90</v>
      </c>
      <c r="Q14" s="6">
        <f>SUM(Q12:Q13)</f>
        <v>150</v>
      </c>
      <c r="R14" s="6">
        <f>SUM(R12:R13)</f>
        <v>0</v>
      </c>
      <c r="S14" s="6">
        <f>SUM(S12:S13)</f>
        <v>0</v>
      </c>
      <c r="T14" s="8"/>
      <c r="U14" s="5"/>
      <c r="V14" s="5"/>
      <c r="W14" s="5"/>
      <c r="X14" s="5"/>
      <c r="Y14" s="5"/>
      <c r="Z14" s="5"/>
      <c r="AA14" s="5"/>
      <c r="AB14" s="8"/>
      <c r="AC14" s="5"/>
      <c r="AD14" s="5"/>
      <c r="AE14" s="5"/>
      <c r="AF14" s="5"/>
      <c r="AG14" s="5"/>
      <c r="AH14" s="5"/>
      <c r="AI14" s="5"/>
      <c r="AJ14" s="8"/>
      <c r="AK14" s="5"/>
      <c r="AL14" s="5"/>
      <c r="AM14" s="5"/>
      <c r="AN14" s="5"/>
      <c r="AO14" s="5"/>
      <c r="AP14" s="5"/>
      <c r="AQ14" s="5"/>
      <c r="AR14" s="8"/>
      <c r="AS14" s="5"/>
      <c r="AT14" s="5"/>
      <c r="AU14" s="5"/>
      <c r="AV14" s="5"/>
      <c r="AW14" s="5"/>
      <c r="AX14" s="5"/>
      <c r="AY14" s="5"/>
      <c r="AZ14" s="8"/>
      <c r="BA14" s="5"/>
      <c r="BB14" s="5"/>
      <c r="BC14" s="5"/>
      <c r="BD14" s="5"/>
      <c r="BE14" s="5"/>
      <c r="BF14" s="5"/>
      <c r="BG14" s="5"/>
      <c r="BH14" s="8"/>
      <c r="BI14" s="5"/>
      <c r="BJ14" s="5"/>
      <c r="BK14" s="5"/>
      <c r="BL14" s="5"/>
      <c r="BM14" s="5"/>
      <c r="BN14" s="5"/>
      <c r="BO14" s="5"/>
      <c r="BP14" s="9">
        <v>0</v>
      </c>
      <c r="BQ14" s="1" t="s">
        <v>0</v>
      </c>
      <c r="BR14" s="1" t="s">
        <v>0</v>
      </c>
      <c r="BS14" s="1" t="s">
        <v>0</v>
      </c>
      <c r="BT14" s="1" t="s">
        <v>0</v>
      </c>
      <c r="BU14" s="1" t="s">
        <v>0</v>
      </c>
    </row>
    <row r="15" spans="3:73" ht="11.25">
      <c r="C15" s="1" t="s">
        <v>0</v>
      </c>
      <c r="D15" s="1" t="s">
        <v>0</v>
      </c>
      <c r="E15" s="1" t="s">
        <v>0</v>
      </c>
      <c r="F15" s="7"/>
      <c r="G15" s="6"/>
      <c r="H15" s="6"/>
      <c r="I15" s="6"/>
      <c r="J15" s="6"/>
      <c r="K15" s="6"/>
      <c r="L15" s="6"/>
      <c r="M15" s="6"/>
      <c r="N15" s="7"/>
      <c r="O15" s="6"/>
      <c r="P15" s="6"/>
      <c r="Q15" s="6"/>
      <c r="R15" s="6"/>
      <c r="S15" s="6"/>
      <c r="T15" s="8"/>
      <c r="U15" s="5"/>
      <c r="V15" s="5"/>
      <c r="W15" s="5"/>
      <c r="X15" s="5"/>
      <c r="Y15" s="5"/>
      <c r="Z15" s="5"/>
      <c r="AA15" s="5"/>
      <c r="AB15" s="8"/>
      <c r="AC15" s="5"/>
      <c r="AD15" s="5"/>
      <c r="AE15" s="5"/>
      <c r="AF15" s="5"/>
      <c r="AG15" s="5"/>
      <c r="AH15" s="5"/>
      <c r="AI15" s="5"/>
      <c r="AJ15" s="8"/>
      <c r="AK15" s="5"/>
      <c r="AL15" s="5"/>
      <c r="AM15" s="5"/>
      <c r="AN15" s="5"/>
      <c r="AO15" s="5"/>
      <c r="AP15" s="5"/>
      <c r="AQ15" s="5"/>
      <c r="AR15" s="8"/>
      <c r="AS15" s="5"/>
      <c r="AT15" s="5"/>
      <c r="AU15" s="5"/>
      <c r="AV15" s="5"/>
      <c r="AW15" s="5"/>
      <c r="AX15" s="5"/>
      <c r="AY15" s="5"/>
      <c r="AZ15" s="8"/>
      <c r="BA15" s="5"/>
      <c r="BB15" s="5"/>
      <c r="BC15" s="5"/>
      <c r="BD15" s="5"/>
      <c r="BE15" s="5"/>
      <c r="BF15" s="5"/>
      <c r="BG15" s="5"/>
      <c r="BH15" s="8"/>
      <c r="BI15" s="5"/>
      <c r="BJ15" s="5"/>
      <c r="BK15" s="5"/>
      <c r="BL15" s="5"/>
      <c r="BM15" s="5"/>
      <c r="BN15" s="5"/>
      <c r="BO15" s="5"/>
      <c r="BP15" s="9"/>
      <c r="BT15" s="1" t="s">
        <v>0</v>
      </c>
      <c r="BU15" s="1" t="s">
        <v>0</v>
      </c>
    </row>
    <row r="16" spans="1:102" ht="11.25">
      <c r="A16" s="30" t="s">
        <v>1</v>
      </c>
      <c r="B16" s="31" t="str">
        <f>HYPERLINK("http://www.dot.ca.gov/hq/transprog/stip2004/ff_sheets/03-2l91.xls","2L91")</f>
        <v>2L91</v>
      </c>
      <c r="C16" s="30" t="s">
        <v>0</v>
      </c>
      <c r="D16" s="30" t="s">
        <v>2</v>
      </c>
      <c r="E16" s="30" t="s">
        <v>3</v>
      </c>
      <c r="F16" s="32">
        <f ca="1">INDIRECT("T16")+INDIRECT("AB16")+INDIRECT("AJ16")+INDIRECT("AR16")+INDIRECT("AZ16")+INDIRECT("BH16")</f>
        <v>0</v>
      </c>
      <c r="G16" s="33">
        <f ca="1">INDIRECT("U16")+INDIRECT("AC16")+INDIRECT("AK16")+INDIRECT("AS16")+INDIRECT("BA16")+INDIRECT("BI16")</f>
        <v>69</v>
      </c>
      <c r="H16" s="33">
        <f ca="1">INDIRECT("V16")+INDIRECT("AD16")+INDIRECT("AL16")+INDIRECT("AT16")+INDIRECT("BB16")+INDIRECT("BJ16")</f>
        <v>462</v>
      </c>
      <c r="I16" s="33">
        <f ca="1">INDIRECT("W16")+INDIRECT("AE16")+INDIRECT("AM16")+INDIRECT("AU16")+INDIRECT("BC16")+INDIRECT("BK16")</f>
        <v>0</v>
      </c>
      <c r="J16" s="33">
        <f ca="1">INDIRECT("X16")+INDIRECT("AF16")+INDIRECT("AN16")+INDIRECT("AV16")+INDIRECT("BD16")+INDIRECT("BL16")</f>
        <v>0</v>
      </c>
      <c r="K16" s="33">
        <f ca="1">INDIRECT("Y16")+INDIRECT("AG16")+INDIRECT("AO16")+INDIRECT("AW16")+INDIRECT("BE16")+INDIRECT("BM16")</f>
        <v>0</v>
      </c>
      <c r="L16" s="33">
        <f ca="1">INDIRECT("Z16")+INDIRECT("AH16")+INDIRECT("AP16")+INDIRECT("AX16")+INDIRECT("BF16")+INDIRECT("BN16")</f>
        <v>0</v>
      </c>
      <c r="M16" s="33">
        <f ca="1">INDIRECT("AA16")+INDIRECT("AI16")+INDIRECT("AQ16")+INDIRECT("AY16")+INDIRECT("BG16")+INDIRECT("BO16")</f>
        <v>0</v>
      </c>
      <c r="N16" s="32">
        <f ca="1">INDIRECT("T16")+INDIRECT("U16")+INDIRECT("V16")+INDIRECT("W16")+INDIRECT("X16")+INDIRECT("Y16")+INDIRECT("Z16")+INDIRECT("AA16")</f>
        <v>0</v>
      </c>
      <c r="O16" s="33">
        <f ca="1">INDIRECT("AB16")+INDIRECT("AC16")+INDIRECT("AD16")+INDIRECT("AE16")+INDIRECT("AF16")+INDIRECT("AG16")+INDIRECT("AH16")+INDIRECT("AI16")</f>
        <v>462</v>
      </c>
      <c r="P16" s="33">
        <f ca="1">INDIRECT("AJ16")+INDIRECT("AK16")+INDIRECT("AL16")+INDIRECT("AM16")+INDIRECT("AN16")+INDIRECT("AO16")+INDIRECT("AP16")+INDIRECT("AQ16")</f>
        <v>0</v>
      </c>
      <c r="Q16" s="33">
        <f ca="1">INDIRECT("AR16")+INDIRECT("AS16")+INDIRECT("AT16")+INDIRECT("AU16")+INDIRECT("AV16")+INDIRECT("AW16")+INDIRECT("AX16")+INDIRECT("AY16")</f>
        <v>69</v>
      </c>
      <c r="R16" s="33">
        <f ca="1">INDIRECT("AZ16")+INDIRECT("BA16")+INDIRECT("BB16")+INDIRECT("BC16")+INDIRECT("BD16")+INDIRECT("BE16")+INDIRECT("BF16")+INDIRECT("BG16")</f>
        <v>0</v>
      </c>
      <c r="S16" s="33">
        <f ca="1">INDIRECT("BH16")+INDIRECT("BI16")+INDIRECT("BJ16")+INDIRECT("BK16")+INDIRECT("BL16")+INDIRECT("BM16")+INDIRECT("BN16")+INDIRECT("BO16")</f>
        <v>0</v>
      </c>
      <c r="T16" s="34"/>
      <c r="U16" s="35"/>
      <c r="V16" s="35"/>
      <c r="W16" s="35"/>
      <c r="X16" s="35"/>
      <c r="Y16" s="35"/>
      <c r="Z16" s="35"/>
      <c r="AA16" s="35"/>
      <c r="AB16" s="34"/>
      <c r="AC16" s="35"/>
      <c r="AD16" s="35">
        <v>462</v>
      </c>
      <c r="AE16" s="35"/>
      <c r="AF16" s="35"/>
      <c r="AG16" s="35"/>
      <c r="AH16" s="35"/>
      <c r="AI16" s="35"/>
      <c r="AJ16" s="34"/>
      <c r="AK16" s="35"/>
      <c r="AL16" s="35"/>
      <c r="AM16" s="35"/>
      <c r="AN16" s="35"/>
      <c r="AO16" s="35"/>
      <c r="AP16" s="35"/>
      <c r="AQ16" s="35"/>
      <c r="AR16" s="34"/>
      <c r="AS16" s="35">
        <v>69</v>
      </c>
      <c r="AT16" s="35"/>
      <c r="AU16" s="35"/>
      <c r="AV16" s="35"/>
      <c r="AW16" s="35"/>
      <c r="AX16" s="35"/>
      <c r="AY16" s="35"/>
      <c r="AZ16" s="34"/>
      <c r="BA16" s="35"/>
      <c r="BB16" s="35"/>
      <c r="BC16" s="35"/>
      <c r="BD16" s="35"/>
      <c r="BE16" s="35"/>
      <c r="BF16" s="35"/>
      <c r="BG16" s="35"/>
      <c r="BH16" s="34"/>
      <c r="BI16" s="35"/>
      <c r="BJ16" s="35"/>
      <c r="BK16" s="35"/>
      <c r="BL16" s="35"/>
      <c r="BM16" s="35"/>
      <c r="BN16" s="35"/>
      <c r="BO16" s="36"/>
      <c r="BP16" s="9">
        <v>10200000069</v>
      </c>
      <c r="BQ16" s="1" t="s">
        <v>3</v>
      </c>
      <c r="BR16" s="1" t="s">
        <v>0</v>
      </c>
      <c r="BS16" s="1" t="s">
        <v>0</v>
      </c>
      <c r="BT16" s="1" t="s">
        <v>0</v>
      </c>
      <c r="BU16" s="1" t="s">
        <v>0</v>
      </c>
      <c r="BW16" s="1">
        <f ca="1">INDIRECT("T16")+2*INDIRECT("AB16")+3*INDIRECT("AJ16")+4*INDIRECT("AR16")+5*INDIRECT("AZ16")+6*INDIRECT("BH16")</f>
        <v>0</v>
      </c>
      <c r="BX16" s="1">
        <v>0</v>
      </c>
      <c r="BY16" s="1">
        <f ca="1">INDIRECT("U16")+2*INDIRECT("AC16")+3*INDIRECT("AK16")+4*INDIRECT("AS16")+5*INDIRECT("BA16")+6*INDIRECT("BI16")</f>
        <v>276</v>
      </c>
      <c r="BZ16" s="1">
        <v>276</v>
      </c>
      <c r="CA16" s="1">
        <f ca="1">INDIRECT("V16")+2*INDIRECT("AD16")+3*INDIRECT("AL16")+4*INDIRECT("AT16")+5*INDIRECT("BB16")+6*INDIRECT("BJ16")</f>
        <v>924</v>
      </c>
      <c r="CB16" s="1">
        <v>924</v>
      </c>
      <c r="CC16" s="1">
        <f ca="1">INDIRECT("W16")+2*INDIRECT("AE16")+3*INDIRECT("AM16")+4*INDIRECT("AU16")+5*INDIRECT("BC16")+6*INDIRECT("BK16")</f>
        <v>0</v>
      </c>
      <c r="CD16" s="1">
        <v>0</v>
      </c>
      <c r="CE16" s="1">
        <f ca="1">INDIRECT("X16")+2*INDIRECT("AF16")+3*INDIRECT("AN16")+4*INDIRECT("AV16")+5*INDIRECT("BD16")+6*INDIRECT("BL16")</f>
        <v>0</v>
      </c>
      <c r="CF16" s="1">
        <v>0</v>
      </c>
      <c r="CG16" s="1">
        <f ca="1">INDIRECT("Y16")+2*INDIRECT("AG16")+3*INDIRECT("AO16")+4*INDIRECT("AW16")+5*INDIRECT("BE16")+6*INDIRECT("BM16")</f>
        <v>0</v>
      </c>
      <c r="CH16" s="1">
        <v>0</v>
      </c>
      <c r="CI16" s="1">
        <f ca="1">INDIRECT("Z16")+2*INDIRECT("AH16")+3*INDIRECT("AP16")+4*INDIRECT("AX16")+5*INDIRECT("BF16")+6*INDIRECT("BN16")</f>
        <v>0</v>
      </c>
      <c r="CJ16" s="1">
        <v>0</v>
      </c>
      <c r="CK16" s="1">
        <f ca="1">INDIRECT("AA16")+2*INDIRECT("AI16")+3*INDIRECT("AQ16")+4*INDIRECT("AY16")+5*INDIRECT("BG16")+6*INDIRECT("BO16")</f>
        <v>0</v>
      </c>
      <c r="CL16" s="1">
        <v>0</v>
      </c>
      <c r="CM16" s="1">
        <f ca="1">INDIRECT("T16")+2*INDIRECT("U16")+3*INDIRECT("V16")+4*INDIRECT("W16")+5*INDIRECT("X16")+6*INDIRECT("Y16")+7*INDIRECT("Z16")+8*INDIRECT("AA16")</f>
        <v>0</v>
      </c>
      <c r="CN16" s="1">
        <v>0</v>
      </c>
      <c r="CO16" s="1">
        <f ca="1">INDIRECT("AB16")+2*INDIRECT("AC16")+3*INDIRECT("AD16")+4*INDIRECT("AE16")+5*INDIRECT("AF16")+6*INDIRECT("AG16")+7*INDIRECT("AH16")+8*INDIRECT("AI16")</f>
        <v>1386</v>
      </c>
      <c r="CP16" s="1">
        <v>1386</v>
      </c>
      <c r="CQ16" s="1">
        <f ca="1">INDIRECT("AJ16")+2*INDIRECT("AK16")+3*INDIRECT("AL16")+4*INDIRECT("AM16")+5*INDIRECT("AN16")+6*INDIRECT("AO16")+7*INDIRECT("AP16")+8*INDIRECT("AQ16")</f>
        <v>0</v>
      </c>
      <c r="CR16" s="1">
        <v>0</v>
      </c>
      <c r="CS16" s="1">
        <f ca="1">INDIRECT("AR16")+2*INDIRECT("AS16")+3*INDIRECT("AT16")+4*INDIRECT("AU16")+5*INDIRECT("AV16")+6*INDIRECT("AW16")+7*INDIRECT("AX16")+8*INDIRECT("AY16")</f>
        <v>138</v>
      </c>
      <c r="CT16" s="1">
        <v>138</v>
      </c>
      <c r="CU16" s="1">
        <f ca="1">INDIRECT("AZ16")+2*INDIRECT("BA16")+3*INDIRECT("BB16")+4*INDIRECT("BC16")+5*INDIRECT("BD16")+6*INDIRECT("BE16")+7*INDIRECT("BF16")+8*INDIRECT("BG16")</f>
        <v>0</v>
      </c>
      <c r="CV16" s="1">
        <v>0</v>
      </c>
      <c r="CW16" s="1">
        <f ca="1">INDIRECT("BH16")+2*INDIRECT("BI16")+3*INDIRECT("BJ16")+4*INDIRECT("BK16")+5*INDIRECT("BL16")+6*INDIRECT("BM16")+7*INDIRECT("BN16")+8*INDIRECT("BO16")</f>
        <v>0</v>
      </c>
      <c r="CX16" s="1">
        <v>0</v>
      </c>
    </row>
    <row r="17" spans="1:73" ht="11.25">
      <c r="A17" s="1" t="s">
        <v>0</v>
      </c>
      <c r="B17" s="1" t="s">
        <v>14</v>
      </c>
      <c r="C17" s="1" t="s">
        <v>0</v>
      </c>
      <c r="D17" s="1" t="s">
        <v>15</v>
      </c>
      <c r="E17" s="1" t="s">
        <v>6</v>
      </c>
      <c r="F17" s="7">
        <f>SUM(F16:F16)</f>
        <v>0</v>
      </c>
      <c r="G17" s="6">
        <f>SUM(G16:G16)</f>
        <v>69</v>
      </c>
      <c r="H17" s="6">
        <f>SUM(H16:H16)</f>
        <v>462</v>
      </c>
      <c r="I17" s="6">
        <f>SUM(I16:I16)</f>
        <v>0</v>
      </c>
      <c r="J17" s="6">
        <f>SUM(J16:J16)</f>
        <v>0</v>
      </c>
      <c r="K17" s="6">
        <f>SUM(K16:K16)</f>
        <v>0</v>
      </c>
      <c r="L17" s="6">
        <f>SUM(L16:L16)</f>
        <v>0</v>
      </c>
      <c r="M17" s="6">
        <f>SUM(M16:M16)</f>
        <v>0</v>
      </c>
      <c r="N17" s="7">
        <f>SUM(N16:N16)</f>
        <v>0</v>
      </c>
      <c r="O17" s="6">
        <f>SUM(O16:O16)</f>
        <v>462</v>
      </c>
      <c r="P17" s="6">
        <f>SUM(P16:P16)</f>
        <v>0</v>
      </c>
      <c r="Q17" s="6">
        <f>SUM(Q16:Q16)</f>
        <v>69</v>
      </c>
      <c r="R17" s="6">
        <f>SUM(R16:R16)</f>
        <v>0</v>
      </c>
      <c r="S17" s="6">
        <f>SUM(S16:S16)</f>
        <v>0</v>
      </c>
      <c r="T17" s="8"/>
      <c r="U17" s="5"/>
      <c r="V17" s="5"/>
      <c r="W17" s="5"/>
      <c r="X17" s="5"/>
      <c r="Y17" s="5"/>
      <c r="Z17" s="5"/>
      <c r="AA17" s="5"/>
      <c r="AB17" s="8"/>
      <c r="AC17" s="5"/>
      <c r="AD17" s="5"/>
      <c r="AE17" s="5"/>
      <c r="AF17" s="5"/>
      <c r="AG17" s="5"/>
      <c r="AH17" s="5"/>
      <c r="AI17" s="5"/>
      <c r="AJ17" s="8"/>
      <c r="AK17" s="5"/>
      <c r="AL17" s="5"/>
      <c r="AM17" s="5"/>
      <c r="AN17" s="5"/>
      <c r="AO17" s="5"/>
      <c r="AP17" s="5"/>
      <c r="AQ17" s="5"/>
      <c r="AR17" s="8"/>
      <c r="AS17" s="5"/>
      <c r="AT17" s="5"/>
      <c r="AU17" s="5"/>
      <c r="AV17" s="5"/>
      <c r="AW17" s="5"/>
      <c r="AX17" s="5"/>
      <c r="AY17" s="5"/>
      <c r="AZ17" s="8"/>
      <c r="BA17" s="5"/>
      <c r="BB17" s="5"/>
      <c r="BC17" s="5"/>
      <c r="BD17" s="5"/>
      <c r="BE17" s="5"/>
      <c r="BF17" s="5"/>
      <c r="BG17" s="5"/>
      <c r="BH17" s="8"/>
      <c r="BI17" s="5"/>
      <c r="BJ17" s="5"/>
      <c r="BK17" s="5"/>
      <c r="BL17" s="5"/>
      <c r="BM17" s="5"/>
      <c r="BN17" s="5"/>
      <c r="BO17" s="5"/>
      <c r="BP17" s="9">
        <v>0</v>
      </c>
      <c r="BQ17" s="1" t="s">
        <v>0</v>
      </c>
      <c r="BR17" s="1" t="s">
        <v>0</v>
      </c>
      <c r="BS17" s="1" t="s">
        <v>0</v>
      </c>
      <c r="BT17" s="1" t="s">
        <v>0</v>
      </c>
      <c r="BU17" s="1" t="s">
        <v>0</v>
      </c>
    </row>
    <row r="18" spans="1:73" ht="11.25">
      <c r="A18" s="25"/>
      <c r="B18" s="25"/>
      <c r="C18" s="27" t="s">
        <v>103</v>
      </c>
      <c r="D18" s="26" t="s">
        <v>0</v>
      </c>
      <c r="E18" s="1" t="s">
        <v>0</v>
      </c>
      <c r="F18" s="7"/>
      <c r="G18" s="6"/>
      <c r="H18" s="6"/>
      <c r="I18" s="6"/>
      <c r="J18" s="6"/>
      <c r="K18" s="6"/>
      <c r="L18" s="6"/>
      <c r="M18" s="6"/>
      <c r="N18" s="7"/>
      <c r="O18" s="6"/>
      <c r="P18" s="6"/>
      <c r="Q18" s="6"/>
      <c r="R18" s="6"/>
      <c r="S18" s="6"/>
      <c r="T18" s="8"/>
      <c r="U18" s="5"/>
      <c r="V18" s="5"/>
      <c r="W18" s="5"/>
      <c r="X18" s="5"/>
      <c r="Y18" s="5"/>
      <c r="Z18" s="5"/>
      <c r="AA18" s="5"/>
      <c r="AB18" s="8"/>
      <c r="AC18" s="5"/>
      <c r="AD18" s="5"/>
      <c r="AE18" s="5"/>
      <c r="AF18" s="5"/>
      <c r="AG18" s="5"/>
      <c r="AH18" s="5"/>
      <c r="AI18" s="5"/>
      <c r="AJ18" s="8"/>
      <c r="AK18" s="5"/>
      <c r="AL18" s="5"/>
      <c r="AM18" s="5"/>
      <c r="AN18" s="5"/>
      <c r="AO18" s="5"/>
      <c r="AP18" s="5"/>
      <c r="AQ18" s="5"/>
      <c r="AR18" s="8"/>
      <c r="AS18" s="5"/>
      <c r="AT18" s="5"/>
      <c r="AU18" s="5"/>
      <c r="AV18" s="5"/>
      <c r="AW18" s="5"/>
      <c r="AX18" s="5"/>
      <c r="AY18" s="5"/>
      <c r="AZ18" s="8"/>
      <c r="BA18" s="5"/>
      <c r="BB18" s="5"/>
      <c r="BC18" s="5"/>
      <c r="BD18" s="5"/>
      <c r="BE18" s="5"/>
      <c r="BF18" s="5"/>
      <c r="BG18" s="5"/>
      <c r="BH18" s="8"/>
      <c r="BI18" s="5"/>
      <c r="BJ18" s="5"/>
      <c r="BK18" s="5"/>
      <c r="BL18" s="5"/>
      <c r="BM18" s="5"/>
      <c r="BN18" s="5"/>
      <c r="BO18" s="5"/>
      <c r="BP18" s="9">
        <v>0</v>
      </c>
      <c r="BQ18" s="1" t="s">
        <v>0</v>
      </c>
      <c r="BR18" s="1" t="s">
        <v>0</v>
      </c>
      <c r="BS18" s="1" t="s">
        <v>0</v>
      </c>
      <c r="BT18" s="1" t="s">
        <v>0</v>
      </c>
      <c r="BU18" s="1" t="s">
        <v>0</v>
      </c>
    </row>
    <row r="19" spans="1:102" ht="11.25">
      <c r="A19" s="30" t="s">
        <v>1</v>
      </c>
      <c r="B19" s="31" t="str">
        <f>HYPERLINK("http://www.dot.ca.gov/hq/transprog/stip2004/ff_sheets/03-2l93.xls","2L93")</f>
        <v>2L93</v>
      </c>
      <c r="C19" s="30" t="s">
        <v>0</v>
      </c>
      <c r="D19" s="30" t="s">
        <v>2</v>
      </c>
      <c r="E19" s="30" t="s">
        <v>3</v>
      </c>
      <c r="F19" s="32">
        <f ca="1">INDIRECT("T19")+INDIRECT("AB19")+INDIRECT("AJ19")+INDIRECT("AR19")+INDIRECT("AZ19")+INDIRECT("BH19")</f>
        <v>0</v>
      </c>
      <c r="G19" s="33">
        <f ca="1">INDIRECT("U19")+INDIRECT("AC19")+INDIRECT("AK19")+INDIRECT("AS19")+INDIRECT("BA19")+INDIRECT("BI19")</f>
        <v>610</v>
      </c>
      <c r="H19" s="33">
        <f ca="1">INDIRECT("V19")+INDIRECT("AD19")+INDIRECT("AL19")+INDIRECT("AT19")+INDIRECT("BB19")+INDIRECT("BJ19")</f>
        <v>0</v>
      </c>
      <c r="I19" s="33">
        <f ca="1">INDIRECT("W19")+INDIRECT("AE19")+INDIRECT("AM19")+INDIRECT("AU19")+INDIRECT("BC19")+INDIRECT("BK19")</f>
        <v>0</v>
      </c>
      <c r="J19" s="33">
        <f ca="1">INDIRECT("X19")+INDIRECT("AF19")+INDIRECT("AN19")+INDIRECT("AV19")+INDIRECT("BD19")+INDIRECT("BL19")</f>
        <v>0</v>
      </c>
      <c r="K19" s="33">
        <f ca="1">INDIRECT("Y19")+INDIRECT("AG19")+INDIRECT("AO19")+INDIRECT("AW19")+INDIRECT("BE19")+INDIRECT("BM19")</f>
        <v>0</v>
      </c>
      <c r="L19" s="33">
        <f ca="1">INDIRECT("Z19")+INDIRECT("AH19")+INDIRECT("AP19")+INDIRECT("AX19")+INDIRECT("BF19")+INDIRECT("BN19")</f>
        <v>0</v>
      </c>
      <c r="M19" s="33">
        <f ca="1">INDIRECT("AA19")+INDIRECT("AI19")+INDIRECT("AQ19")+INDIRECT("AY19")+INDIRECT("BG19")+INDIRECT("BO19")</f>
        <v>0</v>
      </c>
      <c r="N19" s="32">
        <f ca="1">INDIRECT("T19")+INDIRECT("U19")+INDIRECT("V19")+INDIRECT("W19")+INDIRECT("X19")+INDIRECT("Y19")+INDIRECT("Z19")+INDIRECT("AA19")</f>
        <v>0</v>
      </c>
      <c r="O19" s="33">
        <f ca="1">INDIRECT("AB19")+INDIRECT("AC19")+INDIRECT("AD19")+INDIRECT("AE19")+INDIRECT("AF19")+INDIRECT("AG19")+INDIRECT("AH19")+INDIRECT("AI19")</f>
        <v>610</v>
      </c>
      <c r="P19" s="33">
        <f ca="1">INDIRECT("AJ19")+INDIRECT("AK19")+INDIRECT("AL19")+INDIRECT("AM19")+INDIRECT("AN19")+INDIRECT("AO19")+INDIRECT("AP19")+INDIRECT("AQ19")</f>
        <v>0</v>
      </c>
      <c r="Q19" s="33">
        <f ca="1">INDIRECT("AR19")+INDIRECT("AS19")+INDIRECT("AT19")+INDIRECT("AU19")+INDIRECT("AV19")+INDIRECT("AW19")+INDIRECT("AX19")+INDIRECT("AY19")</f>
        <v>0</v>
      </c>
      <c r="R19" s="33">
        <f ca="1">INDIRECT("AZ19")+INDIRECT("BA19")+INDIRECT("BB19")+INDIRECT("BC19")+INDIRECT("BD19")+INDIRECT("BE19")+INDIRECT("BF19")+INDIRECT("BG19")</f>
        <v>0</v>
      </c>
      <c r="S19" s="33">
        <f ca="1">INDIRECT("BH19")+INDIRECT("BI19")+INDIRECT("BJ19")+INDIRECT("BK19")+INDIRECT("BL19")+INDIRECT("BM19")+INDIRECT("BN19")+INDIRECT("BO19")</f>
        <v>0</v>
      </c>
      <c r="T19" s="34"/>
      <c r="U19" s="35"/>
      <c r="V19" s="35"/>
      <c r="W19" s="35"/>
      <c r="X19" s="35"/>
      <c r="Y19" s="35"/>
      <c r="Z19" s="35"/>
      <c r="AA19" s="35"/>
      <c r="AB19" s="34"/>
      <c r="AC19" s="35">
        <v>610</v>
      </c>
      <c r="AD19" s="35"/>
      <c r="AE19" s="35"/>
      <c r="AF19" s="35"/>
      <c r="AG19" s="35"/>
      <c r="AH19" s="35"/>
      <c r="AI19" s="35"/>
      <c r="AJ19" s="34"/>
      <c r="AK19" s="35"/>
      <c r="AL19" s="35"/>
      <c r="AM19" s="35"/>
      <c r="AN19" s="35"/>
      <c r="AO19" s="35"/>
      <c r="AP19" s="35"/>
      <c r="AQ19" s="35"/>
      <c r="AR19" s="34"/>
      <c r="AS19" s="35"/>
      <c r="AT19" s="35"/>
      <c r="AU19" s="35"/>
      <c r="AV19" s="35"/>
      <c r="AW19" s="35"/>
      <c r="AX19" s="35"/>
      <c r="AY19" s="35"/>
      <c r="AZ19" s="34"/>
      <c r="BA19" s="35"/>
      <c r="BB19" s="35"/>
      <c r="BC19" s="35"/>
      <c r="BD19" s="35"/>
      <c r="BE19" s="35"/>
      <c r="BF19" s="35"/>
      <c r="BG19" s="35"/>
      <c r="BH19" s="34"/>
      <c r="BI19" s="35"/>
      <c r="BJ19" s="35"/>
      <c r="BK19" s="35"/>
      <c r="BL19" s="35"/>
      <c r="BM19" s="35"/>
      <c r="BN19" s="35"/>
      <c r="BO19" s="36"/>
      <c r="BP19" s="9">
        <v>10200000071</v>
      </c>
      <c r="BQ19" s="1" t="s">
        <v>3</v>
      </c>
      <c r="BR19" s="1" t="s">
        <v>0</v>
      </c>
      <c r="BS19" s="1" t="s">
        <v>0</v>
      </c>
      <c r="BT19" s="1" t="s">
        <v>0</v>
      </c>
      <c r="BU19" s="1" t="s">
        <v>0</v>
      </c>
      <c r="BW19" s="1">
        <f ca="1">INDIRECT("T19")+2*INDIRECT("AB19")+3*INDIRECT("AJ19")+4*INDIRECT("AR19")+5*INDIRECT("AZ19")+6*INDIRECT("BH19")</f>
        <v>0</v>
      </c>
      <c r="BX19" s="1">
        <v>0</v>
      </c>
      <c r="BY19" s="1">
        <f ca="1">INDIRECT("U19")+2*INDIRECT("AC19")+3*INDIRECT("AK19")+4*INDIRECT("AS19")+5*INDIRECT("BA19")+6*INDIRECT("BI19")</f>
        <v>1220</v>
      </c>
      <c r="BZ19" s="1">
        <v>1220</v>
      </c>
      <c r="CA19" s="1">
        <f ca="1">INDIRECT("V19")+2*INDIRECT("AD19")+3*INDIRECT("AL19")+4*INDIRECT("AT19")+5*INDIRECT("BB19")+6*INDIRECT("BJ19")</f>
        <v>0</v>
      </c>
      <c r="CB19" s="1">
        <v>0</v>
      </c>
      <c r="CC19" s="1">
        <f ca="1">INDIRECT("W19")+2*INDIRECT("AE19")+3*INDIRECT("AM19")+4*INDIRECT("AU19")+5*INDIRECT("BC19")+6*INDIRECT("BK19")</f>
        <v>0</v>
      </c>
      <c r="CD19" s="1">
        <v>0</v>
      </c>
      <c r="CE19" s="1">
        <f ca="1">INDIRECT("X19")+2*INDIRECT("AF19")+3*INDIRECT("AN19")+4*INDIRECT("AV19")+5*INDIRECT("BD19")+6*INDIRECT("BL19")</f>
        <v>0</v>
      </c>
      <c r="CF19" s="1">
        <v>0</v>
      </c>
      <c r="CG19" s="1">
        <f ca="1">INDIRECT("Y19")+2*INDIRECT("AG19")+3*INDIRECT("AO19")+4*INDIRECT("AW19")+5*INDIRECT("BE19")+6*INDIRECT("BM19")</f>
        <v>0</v>
      </c>
      <c r="CH19" s="1">
        <v>0</v>
      </c>
      <c r="CI19" s="1">
        <f ca="1">INDIRECT("Z19")+2*INDIRECT("AH19")+3*INDIRECT("AP19")+4*INDIRECT("AX19")+5*INDIRECT("BF19")+6*INDIRECT("BN19")</f>
        <v>0</v>
      </c>
      <c r="CJ19" s="1">
        <v>0</v>
      </c>
      <c r="CK19" s="1">
        <f ca="1">INDIRECT("AA19")+2*INDIRECT("AI19")+3*INDIRECT("AQ19")+4*INDIRECT("AY19")+5*INDIRECT("BG19")+6*INDIRECT("BO19")</f>
        <v>0</v>
      </c>
      <c r="CL19" s="1">
        <v>0</v>
      </c>
      <c r="CM19" s="1">
        <f ca="1">INDIRECT("T19")+2*INDIRECT("U19")+3*INDIRECT("V19")+4*INDIRECT("W19")+5*INDIRECT("X19")+6*INDIRECT("Y19")+7*INDIRECT("Z19")+8*INDIRECT("AA19")</f>
        <v>0</v>
      </c>
      <c r="CN19" s="1">
        <v>0</v>
      </c>
      <c r="CO19" s="1">
        <f ca="1">INDIRECT("AB19")+2*INDIRECT("AC19")+3*INDIRECT("AD19")+4*INDIRECT("AE19")+5*INDIRECT("AF19")+6*INDIRECT("AG19")+7*INDIRECT("AH19")+8*INDIRECT("AI19")</f>
        <v>1220</v>
      </c>
      <c r="CP19" s="1">
        <v>1220</v>
      </c>
      <c r="CQ19" s="1">
        <f ca="1">INDIRECT("AJ19")+2*INDIRECT("AK19")+3*INDIRECT("AL19")+4*INDIRECT("AM19")+5*INDIRECT("AN19")+6*INDIRECT("AO19")+7*INDIRECT("AP19")+8*INDIRECT("AQ19")</f>
        <v>0</v>
      </c>
      <c r="CR19" s="1">
        <v>0</v>
      </c>
      <c r="CS19" s="1">
        <f ca="1">INDIRECT("AR19")+2*INDIRECT("AS19")+3*INDIRECT("AT19")+4*INDIRECT("AU19")+5*INDIRECT("AV19")+6*INDIRECT("AW19")+7*INDIRECT("AX19")+8*INDIRECT("AY19")</f>
        <v>0</v>
      </c>
      <c r="CT19" s="1">
        <v>0</v>
      </c>
      <c r="CU19" s="1">
        <f ca="1">INDIRECT("AZ19")+2*INDIRECT("BA19")+3*INDIRECT("BB19")+4*INDIRECT("BC19")+5*INDIRECT("BD19")+6*INDIRECT("BE19")+7*INDIRECT("BF19")+8*INDIRECT("BG19")</f>
        <v>0</v>
      </c>
      <c r="CV19" s="1">
        <v>0</v>
      </c>
      <c r="CW19" s="1">
        <f ca="1">INDIRECT("BH19")+2*INDIRECT("BI19")+3*INDIRECT("BJ19")+4*INDIRECT("BK19")+5*INDIRECT("BL19")+6*INDIRECT("BM19")+7*INDIRECT("BN19")+8*INDIRECT("BO19")</f>
        <v>0</v>
      </c>
      <c r="CX19" s="1">
        <v>0</v>
      </c>
    </row>
    <row r="20" spans="1:73" ht="11.25">
      <c r="A20" s="1" t="s">
        <v>0</v>
      </c>
      <c r="B20" s="1" t="s">
        <v>16</v>
      </c>
      <c r="C20" s="1" t="s">
        <v>0</v>
      </c>
      <c r="D20" s="1" t="s">
        <v>17</v>
      </c>
      <c r="E20" s="1" t="s">
        <v>6</v>
      </c>
      <c r="F20" s="7">
        <f>SUM(F19:F19)</f>
        <v>0</v>
      </c>
      <c r="G20" s="6">
        <f>SUM(G19:G19)</f>
        <v>610</v>
      </c>
      <c r="H20" s="6">
        <f>SUM(H19:H19)</f>
        <v>0</v>
      </c>
      <c r="I20" s="6">
        <f>SUM(I19:I19)</f>
        <v>0</v>
      </c>
      <c r="J20" s="6">
        <f>SUM(J19:J19)</f>
        <v>0</v>
      </c>
      <c r="K20" s="6">
        <f>SUM(K19:K19)</f>
        <v>0</v>
      </c>
      <c r="L20" s="6">
        <f>SUM(L19:L19)</f>
        <v>0</v>
      </c>
      <c r="M20" s="6">
        <f>SUM(M19:M19)</f>
        <v>0</v>
      </c>
      <c r="N20" s="7">
        <f>SUM(N19:N19)</f>
        <v>0</v>
      </c>
      <c r="O20" s="6">
        <f>SUM(O19:O19)</f>
        <v>610</v>
      </c>
      <c r="P20" s="6">
        <f>SUM(P19:P19)</f>
        <v>0</v>
      </c>
      <c r="Q20" s="6">
        <f>SUM(Q19:Q19)</f>
        <v>0</v>
      </c>
      <c r="R20" s="6">
        <f>SUM(R19:R19)</f>
        <v>0</v>
      </c>
      <c r="S20" s="6">
        <f>SUM(S19:S19)</f>
        <v>0</v>
      </c>
      <c r="T20" s="8"/>
      <c r="U20" s="5"/>
      <c r="V20" s="5"/>
      <c r="W20" s="5"/>
      <c r="X20" s="5"/>
      <c r="Y20" s="5"/>
      <c r="Z20" s="5"/>
      <c r="AA20" s="5"/>
      <c r="AB20" s="8"/>
      <c r="AC20" s="5"/>
      <c r="AD20" s="5"/>
      <c r="AE20" s="5"/>
      <c r="AF20" s="5"/>
      <c r="AG20" s="5"/>
      <c r="AH20" s="5"/>
      <c r="AI20" s="5"/>
      <c r="AJ20" s="8"/>
      <c r="AK20" s="5"/>
      <c r="AL20" s="5"/>
      <c r="AM20" s="5"/>
      <c r="AN20" s="5"/>
      <c r="AO20" s="5"/>
      <c r="AP20" s="5"/>
      <c r="AQ20" s="5"/>
      <c r="AR20" s="8"/>
      <c r="AS20" s="5"/>
      <c r="AT20" s="5"/>
      <c r="AU20" s="5"/>
      <c r="AV20" s="5"/>
      <c r="AW20" s="5"/>
      <c r="AX20" s="5"/>
      <c r="AY20" s="5"/>
      <c r="AZ20" s="8"/>
      <c r="BA20" s="5"/>
      <c r="BB20" s="5"/>
      <c r="BC20" s="5"/>
      <c r="BD20" s="5"/>
      <c r="BE20" s="5"/>
      <c r="BF20" s="5"/>
      <c r="BG20" s="5"/>
      <c r="BH20" s="8"/>
      <c r="BI20" s="5"/>
      <c r="BJ20" s="5"/>
      <c r="BK20" s="5"/>
      <c r="BL20" s="5"/>
      <c r="BM20" s="5"/>
      <c r="BN20" s="5"/>
      <c r="BO20" s="5"/>
      <c r="BP20" s="9">
        <v>0</v>
      </c>
      <c r="BQ20" s="1" t="s">
        <v>0</v>
      </c>
      <c r="BR20" s="1" t="s">
        <v>0</v>
      </c>
      <c r="BS20" s="1" t="s">
        <v>0</v>
      </c>
      <c r="BT20" s="1" t="s">
        <v>0</v>
      </c>
      <c r="BU20" s="1" t="s">
        <v>0</v>
      </c>
    </row>
    <row r="21" spans="1:73" ht="11.25">
      <c r="A21" s="25"/>
      <c r="B21" s="25"/>
      <c r="C21" s="27" t="s">
        <v>103</v>
      </c>
      <c r="D21" s="26" t="s">
        <v>0</v>
      </c>
      <c r="E21" s="1" t="s">
        <v>0</v>
      </c>
      <c r="F21" s="7"/>
      <c r="G21" s="6"/>
      <c r="H21" s="6"/>
      <c r="I21" s="6"/>
      <c r="J21" s="6"/>
      <c r="K21" s="6"/>
      <c r="L21" s="6"/>
      <c r="M21" s="6"/>
      <c r="N21" s="7"/>
      <c r="O21" s="6"/>
      <c r="P21" s="6"/>
      <c r="Q21" s="6"/>
      <c r="R21" s="6"/>
      <c r="S21" s="6"/>
      <c r="T21" s="8"/>
      <c r="U21" s="5"/>
      <c r="V21" s="5"/>
      <c r="W21" s="5"/>
      <c r="X21" s="5"/>
      <c r="Y21" s="5"/>
      <c r="Z21" s="5"/>
      <c r="AA21" s="5"/>
      <c r="AB21" s="8"/>
      <c r="AC21" s="5"/>
      <c r="AD21" s="5"/>
      <c r="AE21" s="5"/>
      <c r="AF21" s="5"/>
      <c r="AG21" s="5"/>
      <c r="AH21" s="5"/>
      <c r="AI21" s="5"/>
      <c r="AJ21" s="8"/>
      <c r="AK21" s="5"/>
      <c r="AL21" s="5"/>
      <c r="AM21" s="5"/>
      <c r="AN21" s="5"/>
      <c r="AO21" s="5"/>
      <c r="AP21" s="5"/>
      <c r="AQ21" s="5"/>
      <c r="AR21" s="8"/>
      <c r="AS21" s="5"/>
      <c r="AT21" s="5"/>
      <c r="AU21" s="5"/>
      <c r="AV21" s="5"/>
      <c r="AW21" s="5"/>
      <c r="AX21" s="5"/>
      <c r="AY21" s="5"/>
      <c r="AZ21" s="8"/>
      <c r="BA21" s="5"/>
      <c r="BB21" s="5"/>
      <c r="BC21" s="5"/>
      <c r="BD21" s="5"/>
      <c r="BE21" s="5"/>
      <c r="BF21" s="5"/>
      <c r="BG21" s="5"/>
      <c r="BH21" s="8"/>
      <c r="BI21" s="5"/>
      <c r="BJ21" s="5"/>
      <c r="BK21" s="5"/>
      <c r="BL21" s="5"/>
      <c r="BM21" s="5"/>
      <c r="BN21" s="5"/>
      <c r="BO21" s="5"/>
      <c r="BP21" s="9">
        <v>0</v>
      </c>
      <c r="BQ21" s="1" t="s">
        <v>0</v>
      </c>
      <c r="BR21" s="1" t="s">
        <v>0</v>
      </c>
      <c r="BS21" s="1" t="s">
        <v>0</v>
      </c>
      <c r="BT21" s="1" t="s">
        <v>0</v>
      </c>
      <c r="BU21" s="1" t="s">
        <v>0</v>
      </c>
    </row>
    <row r="22" spans="1:102" ht="11.25">
      <c r="A22" s="30" t="s">
        <v>1</v>
      </c>
      <c r="B22" s="31" t="str">
        <f>HYPERLINK("http://www.dot.ca.gov/hq/transprog/stip2004/ff_sheets/03-2l94.xls","2L94")</f>
        <v>2L94</v>
      </c>
      <c r="C22" s="30" t="s">
        <v>0</v>
      </c>
      <c r="D22" s="30" t="s">
        <v>2</v>
      </c>
      <c r="E22" s="30" t="s">
        <v>3</v>
      </c>
      <c r="F22" s="32">
        <f ca="1">INDIRECT("T22")+INDIRECT("AB22")+INDIRECT("AJ22")+INDIRECT("AR22")+INDIRECT("AZ22")+INDIRECT("BH22")</f>
        <v>85</v>
      </c>
      <c r="G22" s="33">
        <f ca="1">INDIRECT("U22")+INDIRECT("AC22")+INDIRECT("AK22")+INDIRECT("AS22")+INDIRECT("BA22")+INDIRECT("BI22")</f>
        <v>1015</v>
      </c>
      <c r="H22" s="33">
        <f ca="1">INDIRECT("V22")+INDIRECT("AD22")+INDIRECT("AL22")+INDIRECT("AT22")+INDIRECT("BB22")+INDIRECT("BJ22")</f>
        <v>0</v>
      </c>
      <c r="I22" s="33">
        <f ca="1">INDIRECT("W22")+INDIRECT("AE22")+INDIRECT("AM22")+INDIRECT("AU22")+INDIRECT("BC22")+INDIRECT("BK22")</f>
        <v>0</v>
      </c>
      <c r="J22" s="33">
        <f ca="1">INDIRECT("X22")+INDIRECT("AF22")+INDIRECT("AN22")+INDIRECT("AV22")+INDIRECT("BD22")+INDIRECT("BL22")</f>
        <v>0</v>
      </c>
      <c r="K22" s="33">
        <f ca="1">INDIRECT("Y22")+INDIRECT("AG22")+INDIRECT("AO22")+INDIRECT("AW22")+INDIRECT("BE22")+INDIRECT("BM22")</f>
        <v>0</v>
      </c>
      <c r="L22" s="33">
        <f ca="1">INDIRECT("Z22")+INDIRECT("AH22")+INDIRECT("AP22")+INDIRECT("AX22")+INDIRECT("BF22")+INDIRECT("BN22")</f>
        <v>0</v>
      </c>
      <c r="M22" s="33">
        <f ca="1">INDIRECT("AA22")+INDIRECT("AI22")+INDIRECT("AQ22")+INDIRECT("AY22")+INDIRECT("BG22")+INDIRECT("BO22")</f>
        <v>0</v>
      </c>
      <c r="N22" s="32">
        <f ca="1">INDIRECT("T22")+INDIRECT("U22")+INDIRECT("V22")+INDIRECT("W22")+INDIRECT("X22")+INDIRECT("Y22")+INDIRECT("Z22")+INDIRECT("AA22")</f>
        <v>50</v>
      </c>
      <c r="O22" s="33">
        <f ca="1">INDIRECT("AB22")+INDIRECT("AC22")+INDIRECT("AD22")+INDIRECT("AE22")+INDIRECT("AF22")+INDIRECT("AG22")+INDIRECT("AH22")+INDIRECT("AI22")</f>
        <v>965</v>
      </c>
      <c r="P22" s="33">
        <f ca="1">INDIRECT("AJ22")+INDIRECT("AK22")+INDIRECT("AL22")+INDIRECT("AM22")+INDIRECT("AN22")+INDIRECT("AO22")+INDIRECT("AP22")+INDIRECT("AQ22")</f>
        <v>0</v>
      </c>
      <c r="Q22" s="33">
        <f ca="1">INDIRECT("AR22")+INDIRECT("AS22")+INDIRECT("AT22")+INDIRECT("AU22")+INDIRECT("AV22")+INDIRECT("AW22")+INDIRECT("AX22")+INDIRECT("AY22")</f>
        <v>85</v>
      </c>
      <c r="R22" s="33">
        <f ca="1">INDIRECT("AZ22")+INDIRECT("BA22")+INDIRECT("BB22")+INDIRECT("BC22")+INDIRECT("BD22")+INDIRECT("BE22")+INDIRECT("BF22")+INDIRECT("BG22")</f>
        <v>0</v>
      </c>
      <c r="S22" s="33">
        <f ca="1">INDIRECT("BH22")+INDIRECT("BI22")+INDIRECT("BJ22")+INDIRECT("BK22")+INDIRECT("BL22")+INDIRECT("BM22")+INDIRECT("BN22")+INDIRECT("BO22")</f>
        <v>0</v>
      </c>
      <c r="T22" s="34"/>
      <c r="U22" s="35">
        <v>50</v>
      </c>
      <c r="V22" s="35"/>
      <c r="W22" s="35"/>
      <c r="X22" s="35"/>
      <c r="Y22" s="35"/>
      <c r="Z22" s="35"/>
      <c r="AA22" s="35"/>
      <c r="AB22" s="34"/>
      <c r="AC22" s="35">
        <v>965</v>
      </c>
      <c r="AD22" s="35"/>
      <c r="AE22" s="35"/>
      <c r="AF22" s="35"/>
      <c r="AG22" s="35"/>
      <c r="AH22" s="35"/>
      <c r="AI22" s="35"/>
      <c r="AJ22" s="34"/>
      <c r="AK22" s="35"/>
      <c r="AL22" s="35"/>
      <c r="AM22" s="35"/>
      <c r="AN22" s="35"/>
      <c r="AO22" s="35"/>
      <c r="AP22" s="35"/>
      <c r="AQ22" s="35"/>
      <c r="AR22" s="34">
        <v>85</v>
      </c>
      <c r="AS22" s="35"/>
      <c r="AT22" s="35"/>
      <c r="AU22" s="35"/>
      <c r="AV22" s="35"/>
      <c r="AW22" s="35"/>
      <c r="AX22" s="35"/>
      <c r="AY22" s="35"/>
      <c r="AZ22" s="34"/>
      <c r="BA22" s="35"/>
      <c r="BB22" s="35"/>
      <c r="BC22" s="35"/>
      <c r="BD22" s="35"/>
      <c r="BE22" s="35"/>
      <c r="BF22" s="35"/>
      <c r="BG22" s="35"/>
      <c r="BH22" s="34"/>
      <c r="BI22" s="35"/>
      <c r="BJ22" s="35"/>
      <c r="BK22" s="35"/>
      <c r="BL22" s="35"/>
      <c r="BM22" s="35"/>
      <c r="BN22" s="35"/>
      <c r="BO22" s="36"/>
      <c r="BP22" s="9">
        <v>10200000072</v>
      </c>
      <c r="BQ22" s="1" t="s">
        <v>3</v>
      </c>
      <c r="BR22" s="1" t="s">
        <v>0</v>
      </c>
      <c r="BS22" s="1" t="s">
        <v>0</v>
      </c>
      <c r="BT22" s="1" t="s">
        <v>0</v>
      </c>
      <c r="BU22" s="1" t="s">
        <v>0</v>
      </c>
      <c r="BW22" s="1">
        <f ca="1">INDIRECT("T22")+2*INDIRECT("AB22")+3*INDIRECT("AJ22")+4*INDIRECT("AR22")+5*INDIRECT("AZ22")+6*INDIRECT("BH22")</f>
        <v>340</v>
      </c>
      <c r="BX22" s="1">
        <v>340</v>
      </c>
      <c r="BY22" s="1">
        <f ca="1">INDIRECT("U22")+2*INDIRECT("AC22")+3*INDIRECT("AK22")+4*INDIRECT("AS22")+5*INDIRECT("BA22")+6*INDIRECT("BI22")</f>
        <v>1980</v>
      </c>
      <c r="BZ22" s="1">
        <v>1980</v>
      </c>
      <c r="CA22" s="1">
        <f ca="1">INDIRECT("V22")+2*INDIRECT("AD22")+3*INDIRECT("AL22")+4*INDIRECT("AT22")+5*INDIRECT("BB22")+6*INDIRECT("BJ22")</f>
        <v>0</v>
      </c>
      <c r="CB22" s="1">
        <v>0</v>
      </c>
      <c r="CC22" s="1">
        <f ca="1">INDIRECT("W22")+2*INDIRECT("AE22")+3*INDIRECT("AM22")+4*INDIRECT("AU22")+5*INDIRECT("BC22")+6*INDIRECT("BK22")</f>
        <v>0</v>
      </c>
      <c r="CD22" s="1">
        <v>0</v>
      </c>
      <c r="CE22" s="1">
        <f ca="1">INDIRECT("X22")+2*INDIRECT("AF22")+3*INDIRECT("AN22")+4*INDIRECT("AV22")+5*INDIRECT("BD22")+6*INDIRECT("BL22")</f>
        <v>0</v>
      </c>
      <c r="CF22" s="1">
        <v>0</v>
      </c>
      <c r="CG22" s="1">
        <f ca="1">INDIRECT("Y22")+2*INDIRECT("AG22")+3*INDIRECT("AO22")+4*INDIRECT("AW22")+5*INDIRECT("BE22")+6*INDIRECT("BM22")</f>
        <v>0</v>
      </c>
      <c r="CH22" s="1">
        <v>0</v>
      </c>
      <c r="CI22" s="1">
        <f ca="1">INDIRECT("Z22")+2*INDIRECT("AH22")+3*INDIRECT("AP22")+4*INDIRECT("AX22")+5*INDIRECT("BF22")+6*INDIRECT("BN22")</f>
        <v>0</v>
      </c>
      <c r="CJ22" s="1">
        <v>0</v>
      </c>
      <c r="CK22" s="1">
        <f ca="1">INDIRECT("AA22")+2*INDIRECT("AI22")+3*INDIRECT("AQ22")+4*INDIRECT("AY22")+5*INDIRECT("BG22")+6*INDIRECT("BO22")</f>
        <v>0</v>
      </c>
      <c r="CL22" s="1">
        <v>0</v>
      </c>
      <c r="CM22" s="1">
        <f ca="1">INDIRECT("T22")+2*INDIRECT("U22")+3*INDIRECT("V22")+4*INDIRECT("W22")+5*INDIRECT("X22")+6*INDIRECT("Y22")+7*INDIRECT("Z22")+8*INDIRECT("AA22")</f>
        <v>100</v>
      </c>
      <c r="CN22" s="1">
        <v>100</v>
      </c>
      <c r="CO22" s="1">
        <f ca="1">INDIRECT("AB22")+2*INDIRECT("AC22")+3*INDIRECT("AD22")+4*INDIRECT("AE22")+5*INDIRECT("AF22")+6*INDIRECT("AG22")+7*INDIRECT("AH22")+8*INDIRECT("AI22")</f>
        <v>1930</v>
      </c>
      <c r="CP22" s="1">
        <v>1930</v>
      </c>
      <c r="CQ22" s="1">
        <f ca="1">INDIRECT("AJ22")+2*INDIRECT("AK22")+3*INDIRECT("AL22")+4*INDIRECT("AM22")+5*INDIRECT("AN22")+6*INDIRECT("AO22")+7*INDIRECT("AP22")+8*INDIRECT("AQ22")</f>
        <v>0</v>
      </c>
      <c r="CR22" s="1">
        <v>0</v>
      </c>
      <c r="CS22" s="1">
        <f ca="1">INDIRECT("AR22")+2*INDIRECT("AS22")+3*INDIRECT("AT22")+4*INDIRECT("AU22")+5*INDIRECT("AV22")+6*INDIRECT("AW22")+7*INDIRECT("AX22")+8*INDIRECT("AY22")</f>
        <v>85</v>
      </c>
      <c r="CT22" s="1">
        <v>85</v>
      </c>
      <c r="CU22" s="1">
        <f ca="1">INDIRECT("AZ22")+2*INDIRECT("BA22")+3*INDIRECT("BB22")+4*INDIRECT("BC22")+5*INDIRECT("BD22")+6*INDIRECT("BE22")+7*INDIRECT("BF22")+8*INDIRECT("BG22")</f>
        <v>0</v>
      </c>
      <c r="CV22" s="1">
        <v>0</v>
      </c>
      <c r="CW22" s="1">
        <f ca="1">INDIRECT("BH22")+2*INDIRECT("BI22")+3*INDIRECT("BJ22")+4*INDIRECT("BK22")+5*INDIRECT("BL22")+6*INDIRECT("BM22")+7*INDIRECT("BN22")+8*INDIRECT("BO22")</f>
        <v>0</v>
      </c>
      <c r="CX22" s="1">
        <v>0</v>
      </c>
    </row>
    <row r="23" spans="1:73" ht="11.25">
      <c r="A23" s="1" t="s">
        <v>0</v>
      </c>
      <c r="B23" s="1" t="s">
        <v>18</v>
      </c>
      <c r="C23" s="1" t="s">
        <v>0</v>
      </c>
      <c r="D23" s="1" t="s">
        <v>19</v>
      </c>
      <c r="E23" s="1" t="s">
        <v>6</v>
      </c>
      <c r="F23" s="7">
        <f>SUM(F22:F22)</f>
        <v>85</v>
      </c>
      <c r="G23" s="6">
        <f>SUM(G22:G22)</f>
        <v>1015</v>
      </c>
      <c r="H23" s="6">
        <f>SUM(H22:H22)</f>
        <v>0</v>
      </c>
      <c r="I23" s="6">
        <f>SUM(I22:I22)</f>
        <v>0</v>
      </c>
      <c r="J23" s="6">
        <f>SUM(J22:J22)</f>
        <v>0</v>
      </c>
      <c r="K23" s="6">
        <f>SUM(K22:K22)</f>
        <v>0</v>
      </c>
      <c r="L23" s="6">
        <f>SUM(L22:L22)</f>
        <v>0</v>
      </c>
      <c r="M23" s="6">
        <f>SUM(M22:M22)</f>
        <v>0</v>
      </c>
      <c r="N23" s="7">
        <f>SUM(N22:N22)</f>
        <v>50</v>
      </c>
      <c r="O23" s="6">
        <f>SUM(O22:O22)</f>
        <v>965</v>
      </c>
      <c r="P23" s="6">
        <f>SUM(P22:P22)</f>
        <v>0</v>
      </c>
      <c r="Q23" s="6">
        <f>SUM(Q22:Q22)</f>
        <v>85</v>
      </c>
      <c r="R23" s="6">
        <f>SUM(R22:R22)</f>
        <v>0</v>
      </c>
      <c r="S23" s="6">
        <f>SUM(S22:S22)</f>
        <v>0</v>
      </c>
      <c r="T23" s="8"/>
      <c r="U23" s="5"/>
      <c r="V23" s="5"/>
      <c r="W23" s="5"/>
      <c r="X23" s="5"/>
      <c r="Y23" s="5"/>
      <c r="Z23" s="5"/>
      <c r="AA23" s="5"/>
      <c r="AB23" s="8"/>
      <c r="AC23" s="5"/>
      <c r="AD23" s="5"/>
      <c r="AE23" s="5"/>
      <c r="AF23" s="5"/>
      <c r="AG23" s="5"/>
      <c r="AH23" s="5"/>
      <c r="AI23" s="5"/>
      <c r="AJ23" s="8"/>
      <c r="AK23" s="5"/>
      <c r="AL23" s="5"/>
      <c r="AM23" s="5"/>
      <c r="AN23" s="5"/>
      <c r="AO23" s="5"/>
      <c r="AP23" s="5"/>
      <c r="AQ23" s="5"/>
      <c r="AR23" s="8"/>
      <c r="AS23" s="5"/>
      <c r="AT23" s="5"/>
      <c r="AU23" s="5"/>
      <c r="AV23" s="5"/>
      <c r="AW23" s="5"/>
      <c r="AX23" s="5"/>
      <c r="AY23" s="5"/>
      <c r="AZ23" s="8"/>
      <c r="BA23" s="5"/>
      <c r="BB23" s="5"/>
      <c r="BC23" s="5"/>
      <c r="BD23" s="5"/>
      <c r="BE23" s="5"/>
      <c r="BF23" s="5"/>
      <c r="BG23" s="5"/>
      <c r="BH23" s="8"/>
      <c r="BI23" s="5"/>
      <c r="BJ23" s="5"/>
      <c r="BK23" s="5"/>
      <c r="BL23" s="5"/>
      <c r="BM23" s="5"/>
      <c r="BN23" s="5"/>
      <c r="BO23" s="5"/>
      <c r="BP23" s="9">
        <v>0</v>
      </c>
      <c r="BQ23" s="1" t="s">
        <v>0</v>
      </c>
      <c r="BR23" s="1" t="s">
        <v>0</v>
      </c>
      <c r="BS23" s="1" t="s">
        <v>0</v>
      </c>
      <c r="BT23" s="1" t="s">
        <v>0</v>
      </c>
      <c r="BU23" s="1" t="s">
        <v>0</v>
      </c>
    </row>
    <row r="24" spans="1:73" ht="11.25">
      <c r="A24" s="25"/>
      <c r="B24" s="25"/>
      <c r="C24" s="27" t="s">
        <v>103</v>
      </c>
      <c r="D24" s="26" t="s">
        <v>0</v>
      </c>
      <c r="E24" s="1" t="s">
        <v>0</v>
      </c>
      <c r="F24" s="7"/>
      <c r="G24" s="6"/>
      <c r="H24" s="6"/>
      <c r="I24" s="6"/>
      <c r="J24" s="6"/>
      <c r="K24" s="6"/>
      <c r="L24" s="6"/>
      <c r="M24" s="6"/>
      <c r="N24" s="7"/>
      <c r="O24" s="6"/>
      <c r="P24" s="6"/>
      <c r="Q24" s="6"/>
      <c r="R24" s="6"/>
      <c r="S24" s="6"/>
      <c r="T24" s="8"/>
      <c r="U24" s="5"/>
      <c r="V24" s="5"/>
      <c r="W24" s="5"/>
      <c r="X24" s="5"/>
      <c r="Y24" s="5"/>
      <c r="Z24" s="5"/>
      <c r="AA24" s="5"/>
      <c r="AB24" s="8"/>
      <c r="AC24" s="5"/>
      <c r="AD24" s="5"/>
      <c r="AE24" s="5"/>
      <c r="AF24" s="5"/>
      <c r="AG24" s="5"/>
      <c r="AH24" s="5"/>
      <c r="AI24" s="5"/>
      <c r="AJ24" s="8"/>
      <c r="AK24" s="5"/>
      <c r="AL24" s="5"/>
      <c r="AM24" s="5"/>
      <c r="AN24" s="5"/>
      <c r="AO24" s="5"/>
      <c r="AP24" s="5"/>
      <c r="AQ24" s="5"/>
      <c r="AR24" s="8"/>
      <c r="AS24" s="5"/>
      <c r="AT24" s="5"/>
      <c r="AU24" s="5"/>
      <c r="AV24" s="5"/>
      <c r="AW24" s="5"/>
      <c r="AX24" s="5"/>
      <c r="AY24" s="5"/>
      <c r="AZ24" s="8"/>
      <c r="BA24" s="5"/>
      <c r="BB24" s="5"/>
      <c r="BC24" s="5"/>
      <c r="BD24" s="5"/>
      <c r="BE24" s="5"/>
      <c r="BF24" s="5"/>
      <c r="BG24" s="5"/>
      <c r="BH24" s="8"/>
      <c r="BI24" s="5"/>
      <c r="BJ24" s="5"/>
      <c r="BK24" s="5"/>
      <c r="BL24" s="5"/>
      <c r="BM24" s="5"/>
      <c r="BN24" s="5"/>
      <c r="BO24" s="5"/>
      <c r="BP24" s="9">
        <v>0</v>
      </c>
      <c r="BQ24" s="1" t="s">
        <v>0</v>
      </c>
      <c r="BR24" s="1" t="s">
        <v>0</v>
      </c>
      <c r="BS24" s="1" t="s">
        <v>0</v>
      </c>
      <c r="BT24" s="1" t="s">
        <v>0</v>
      </c>
      <c r="BU24" s="1" t="s">
        <v>0</v>
      </c>
    </row>
    <row r="25" spans="1:102" ht="11.25">
      <c r="A25" s="30" t="s">
        <v>1</v>
      </c>
      <c r="B25" s="31" t="str">
        <f>HYPERLINK("http://www.dot.ca.gov/hq/transprog/stip2004/ff_sheets/03-2l98.xls","2L98")</f>
        <v>2L98</v>
      </c>
      <c r="C25" s="30" t="s">
        <v>0</v>
      </c>
      <c r="D25" s="30" t="s">
        <v>2</v>
      </c>
      <c r="E25" s="30" t="s">
        <v>3</v>
      </c>
      <c r="F25" s="32">
        <f ca="1">INDIRECT("T25")+INDIRECT("AB25")+INDIRECT("AJ25")+INDIRECT("AR25")+INDIRECT("AZ25")+INDIRECT("BH25")</f>
        <v>0</v>
      </c>
      <c r="G25" s="33">
        <f ca="1">INDIRECT("U25")+INDIRECT("AC25")+INDIRECT("AK25")+INDIRECT("AS25")+INDIRECT("BA25")+INDIRECT("BI25")</f>
        <v>235</v>
      </c>
      <c r="H25" s="33">
        <f ca="1">INDIRECT("V25")+INDIRECT("AD25")+INDIRECT("AL25")+INDIRECT("AT25")+INDIRECT("BB25")+INDIRECT("BJ25")</f>
        <v>235</v>
      </c>
      <c r="I25" s="33">
        <f ca="1">INDIRECT("W25")+INDIRECT("AE25")+INDIRECT("AM25")+INDIRECT("AU25")+INDIRECT("BC25")+INDIRECT("BK25")</f>
        <v>0</v>
      </c>
      <c r="J25" s="33">
        <f ca="1">INDIRECT("X25")+INDIRECT("AF25")+INDIRECT("AN25")+INDIRECT("AV25")+INDIRECT("BD25")+INDIRECT("BL25")</f>
        <v>0</v>
      </c>
      <c r="K25" s="33">
        <f ca="1">INDIRECT("Y25")+INDIRECT("AG25")+INDIRECT("AO25")+INDIRECT("AW25")+INDIRECT("BE25")+INDIRECT("BM25")</f>
        <v>0</v>
      </c>
      <c r="L25" s="33">
        <f ca="1">INDIRECT("Z25")+INDIRECT("AH25")+INDIRECT("AP25")+INDIRECT("AX25")+INDIRECT("BF25")+INDIRECT("BN25")</f>
        <v>0</v>
      </c>
      <c r="M25" s="33">
        <f ca="1">INDIRECT("AA25")+INDIRECT("AI25")+INDIRECT("AQ25")+INDIRECT("AY25")+INDIRECT("BG25")+INDIRECT("BO25")</f>
        <v>0</v>
      </c>
      <c r="N25" s="32">
        <f ca="1">INDIRECT("T25")+INDIRECT("U25")+INDIRECT("V25")+INDIRECT("W25")+INDIRECT("X25")+INDIRECT("Y25")+INDIRECT("Z25")+INDIRECT("AA25")</f>
        <v>200</v>
      </c>
      <c r="O25" s="33">
        <f ca="1">INDIRECT("AB25")+INDIRECT("AC25")+INDIRECT("AD25")+INDIRECT("AE25")+INDIRECT("AF25")+INDIRECT("AG25")+INDIRECT("AH25")+INDIRECT("AI25")</f>
        <v>235</v>
      </c>
      <c r="P25" s="33">
        <f ca="1">INDIRECT("AJ25")+INDIRECT("AK25")+INDIRECT("AL25")+INDIRECT("AM25")+INDIRECT("AN25")+INDIRECT("AO25")+INDIRECT("AP25")+INDIRECT("AQ25")</f>
        <v>0</v>
      </c>
      <c r="Q25" s="33">
        <f ca="1">INDIRECT("AR25")+INDIRECT("AS25")+INDIRECT("AT25")+INDIRECT("AU25")+INDIRECT("AV25")+INDIRECT("AW25")+INDIRECT("AX25")+INDIRECT("AY25")</f>
        <v>35</v>
      </c>
      <c r="R25" s="33">
        <f ca="1">INDIRECT("AZ25")+INDIRECT("BA25")+INDIRECT("BB25")+INDIRECT("BC25")+INDIRECT("BD25")+INDIRECT("BE25")+INDIRECT("BF25")+INDIRECT("BG25")</f>
        <v>0</v>
      </c>
      <c r="S25" s="33">
        <f ca="1">INDIRECT("BH25")+INDIRECT("BI25")+INDIRECT("BJ25")+INDIRECT("BK25")+INDIRECT("BL25")+INDIRECT("BM25")+INDIRECT("BN25")+INDIRECT("BO25")</f>
        <v>0</v>
      </c>
      <c r="T25" s="34"/>
      <c r="U25" s="35">
        <v>200</v>
      </c>
      <c r="V25" s="35"/>
      <c r="W25" s="35"/>
      <c r="X25" s="35"/>
      <c r="Y25" s="35"/>
      <c r="Z25" s="35"/>
      <c r="AA25" s="35"/>
      <c r="AB25" s="34"/>
      <c r="AC25" s="35"/>
      <c r="AD25" s="35">
        <v>235</v>
      </c>
      <c r="AE25" s="35"/>
      <c r="AF25" s="35"/>
      <c r="AG25" s="35"/>
      <c r="AH25" s="35"/>
      <c r="AI25" s="35"/>
      <c r="AJ25" s="34"/>
      <c r="AK25" s="35"/>
      <c r="AL25" s="35"/>
      <c r="AM25" s="35"/>
      <c r="AN25" s="35"/>
      <c r="AO25" s="35"/>
      <c r="AP25" s="35"/>
      <c r="AQ25" s="35"/>
      <c r="AR25" s="34"/>
      <c r="AS25" s="35">
        <v>35</v>
      </c>
      <c r="AT25" s="35"/>
      <c r="AU25" s="35"/>
      <c r="AV25" s="35"/>
      <c r="AW25" s="35"/>
      <c r="AX25" s="35"/>
      <c r="AY25" s="35"/>
      <c r="AZ25" s="34"/>
      <c r="BA25" s="35"/>
      <c r="BB25" s="35"/>
      <c r="BC25" s="35"/>
      <c r="BD25" s="35"/>
      <c r="BE25" s="35"/>
      <c r="BF25" s="35"/>
      <c r="BG25" s="35"/>
      <c r="BH25" s="34"/>
      <c r="BI25" s="35"/>
      <c r="BJ25" s="35"/>
      <c r="BK25" s="35"/>
      <c r="BL25" s="35"/>
      <c r="BM25" s="35"/>
      <c r="BN25" s="35"/>
      <c r="BO25" s="36"/>
      <c r="BP25" s="9">
        <v>10200000076</v>
      </c>
      <c r="BQ25" s="1" t="s">
        <v>3</v>
      </c>
      <c r="BR25" s="1" t="s">
        <v>0</v>
      </c>
      <c r="BS25" s="1" t="s">
        <v>0</v>
      </c>
      <c r="BT25" s="1" t="s">
        <v>0</v>
      </c>
      <c r="BU25" s="1" t="s">
        <v>0</v>
      </c>
      <c r="BW25" s="1">
        <f ca="1">INDIRECT("T25")+2*INDIRECT("AB25")+3*INDIRECT("AJ25")+4*INDIRECT("AR25")+5*INDIRECT("AZ25")+6*INDIRECT("BH25")</f>
        <v>0</v>
      </c>
      <c r="BX25" s="1">
        <v>0</v>
      </c>
      <c r="BY25" s="1">
        <f ca="1">INDIRECT("U25")+2*INDIRECT("AC25")+3*INDIRECT("AK25")+4*INDIRECT("AS25")+5*INDIRECT("BA25")+6*INDIRECT("BI25")</f>
        <v>340</v>
      </c>
      <c r="BZ25" s="1">
        <v>340</v>
      </c>
      <c r="CA25" s="1">
        <f ca="1">INDIRECT("V25")+2*INDIRECT("AD25")+3*INDIRECT("AL25")+4*INDIRECT("AT25")+5*INDIRECT("BB25")+6*INDIRECT("BJ25")</f>
        <v>470</v>
      </c>
      <c r="CB25" s="1">
        <v>470</v>
      </c>
      <c r="CC25" s="1">
        <f ca="1">INDIRECT("W25")+2*INDIRECT("AE25")+3*INDIRECT("AM25")+4*INDIRECT("AU25")+5*INDIRECT("BC25")+6*INDIRECT("BK25")</f>
        <v>0</v>
      </c>
      <c r="CD25" s="1">
        <v>0</v>
      </c>
      <c r="CE25" s="1">
        <f ca="1">INDIRECT("X25")+2*INDIRECT("AF25")+3*INDIRECT("AN25")+4*INDIRECT("AV25")+5*INDIRECT("BD25")+6*INDIRECT("BL25")</f>
        <v>0</v>
      </c>
      <c r="CF25" s="1">
        <v>0</v>
      </c>
      <c r="CG25" s="1">
        <f ca="1">INDIRECT("Y25")+2*INDIRECT("AG25")+3*INDIRECT("AO25")+4*INDIRECT("AW25")+5*INDIRECT("BE25")+6*INDIRECT("BM25")</f>
        <v>0</v>
      </c>
      <c r="CH25" s="1">
        <v>0</v>
      </c>
      <c r="CI25" s="1">
        <f ca="1">INDIRECT("Z25")+2*INDIRECT("AH25")+3*INDIRECT("AP25")+4*INDIRECT("AX25")+5*INDIRECT("BF25")+6*INDIRECT("BN25")</f>
        <v>0</v>
      </c>
      <c r="CJ25" s="1">
        <v>0</v>
      </c>
      <c r="CK25" s="1">
        <f ca="1">INDIRECT("AA25")+2*INDIRECT("AI25")+3*INDIRECT("AQ25")+4*INDIRECT("AY25")+5*INDIRECT("BG25")+6*INDIRECT("BO25")</f>
        <v>0</v>
      </c>
      <c r="CL25" s="1">
        <v>0</v>
      </c>
      <c r="CM25" s="1">
        <f ca="1">INDIRECT("T25")+2*INDIRECT("U25")+3*INDIRECT("V25")+4*INDIRECT("W25")+5*INDIRECT("X25")+6*INDIRECT("Y25")+7*INDIRECT("Z25")+8*INDIRECT("AA25")</f>
        <v>400</v>
      </c>
      <c r="CN25" s="1">
        <v>400</v>
      </c>
      <c r="CO25" s="1">
        <f ca="1">INDIRECT("AB25")+2*INDIRECT("AC25")+3*INDIRECT("AD25")+4*INDIRECT("AE25")+5*INDIRECT("AF25")+6*INDIRECT("AG25")+7*INDIRECT("AH25")+8*INDIRECT("AI25")</f>
        <v>705</v>
      </c>
      <c r="CP25" s="1">
        <v>705</v>
      </c>
      <c r="CQ25" s="1">
        <f ca="1">INDIRECT("AJ25")+2*INDIRECT("AK25")+3*INDIRECT("AL25")+4*INDIRECT("AM25")+5*INDIRECT("AN25")+6*INDIRECT("AO25")+7*INDIRECT("AP25")+8*INDIRECT("AQ25")</f>
        <v>0</v>
      </c>
      <c r="CR25" s="1">
        <v>0</v>
      </c>
      <c r="CS25" s="1">
        <f ca="1">INDIRECT("AR25")+2*INDIRECT("AS25")+3*INDIRECT("AT25")+4*INDIRECT("AU25")+5*INDIRECT("AV25")+6*INDIRECT("AW25")+7*INDIRECT("AX25")+8*INDIRECT("AY25")</f>
        <v>70</v>
      </c>
      <c r="CT25" s="1">
        <v>70</v>
      </c>
      <c r="CU25" s="1">
        <f ca="1">INDIRECT("AZ25")+2*INDIRECT("BA25")+3*INDIRECT("BB25")+4*INDIRECT("BC25")+5*INDIRECT("BD25")+6*INDIRECT("BE25")+7*INDIRECT("BF25")+8*INDIRECT("BG25")</f>
        <v>0</v>
      </c>
      <c r="CV25" s="1">
        <v>0</v>
      </c>
      <c r="CW25" s="1">
        <f ca="1">INDIRECT("BH25")+2*INDIRECT("BI25")+3*INDIRECT("BJ25")+4*INDIRECT("BK25")+5*INDIRECT("BL25")+6*INDIRECT("BM25")+7*INDIRECT("BN25")+8*INDIRECT("BO25")</f>
        <v>0</v>
      </c>
      <c r="CX25" s="1">
        <v>0</v>
      </c>
    </row>
    <row r="26" spans="1:73" ht="11.25">
      <c r="A26" s="1" t="s">
        <v>0</v>
      </c>
      <c r="B26" s="1" t="s">
        <v>20</v>
      </c>
      <c r="C26" s="1" t="s">
        <v>0</v>
      </c>
      <c r="D26" s="1" t="s">
        <v>21</v>
      </c>
      <c r="E26" s="1" t="s">
        <v>6</v>
      </c>
      <c r="F26" s="7">
        <f>SUM(F25:F25)</f>
        <v>0</v>
      </c>
      <c r="G26" s="6">
        <f>SUM(G25:G25)</f>
        <v>235</v>
      </c>
      <c r="H26" s="6">
        <f>SUM(H25:H25)</f>
        <v>235</v>
      </c>
      <c r="I26" s="6">
        <f>SUM(I25:I25)</f>
        <v>0</v>
      </c>
      <c r="J26" s="6">
        <f>SUM(J25:J25)</f>
        <v>0</v>
      </c>
      <c r="K26" s="6">
        <f>SUM(K25:K25)</f>
        <v>0</v>
      </c>
      <c r="L26" s="6">
        <f>SUM(L25:L25)</f>
        <v>0</v>
      </c>
      <c r="M26" s="6">
        <f>SUM(M25:M25)</f>
        <v>0</v>
      </c>
      <c r="N26" s="7">
        <f>SUM(N25:N25)</f>
        <v>200</v>
      </c>
      <c r="O26" s="6">
        <f>SUM(O25:O25)</f>
        <v>235</v>
      </c>
      <c r="P26" s="6">
        <f>SUM(P25:P25)</f>
        <v>0</v>
      </c>
      <c r="Q26" s="6">
        <f>SUM(Q25:Q25)</f>
        <v>35</v>
      </c>
      <c r="R26" s="6">
        <f>SUM(R25:R25)</f>
        <v>0</v>
      </c>
      <c r="S26" s="6">
        <f>SUM(S25:S25)</f>
        <v>0</v>
      </c>
      <c r="T26" s="8"/>
      <c r="U26" s="5"/>
      <c r="V26" s="5"/>
      <c r="W26" s="5"/>
      <c r="X26" s="5"/>
      <c r="Y26" s="5"/>
      <c r="Z26" s="5"/>
      <c r="AA26" s="5"/>
      <c r="AB26" s="8"/>
      <c r="AC26" s="5"/>
      <c r="AD26" s="5"/>
      <c r="AE26" s="5"/>
      <c r="AF26" s="5"/>
      <c r="AG26" s="5"/>
      <c r="AH26" s="5"/>
      <c r="AI26" s="5"/>
      <c r="AJ26" s="8"/>
      <c r="AK26" s="5"/>
      <c r="AL26" s="5"/>
      <c r="AM26" s="5"/>
      <c r="AN26" s="5"/>
      <c r="AO26" s="5"/>
      <c r="AP26" s="5"/>
      <c r="AQ26" s="5"/>
      <c r="AR26" s="8"/>
      <c r="AS26" s="5"/>
      <c r="AT26" s="5"/>
      <c r="AU26" s="5"/>
      <c r="AV26" s="5"/>
      <c r="AW26" s="5"/>
      <c r="AX26" s="5"/>
      <c r="AY26" s="5"/>
      <c r="AZ26" s="8"/>
      <c r="BA26" s="5"/>
      <c r="BB26" s="5"/>
      <c r="BC26" s="5"/>
      <c r="BD26" s="5"/>
      <c r="BE26" s="5"/>
      <c r="BF26" s="5"/>
      <c r="BG26" s="5"/>
      <c r="BH26" s="8"/>
      <c r="BI26" s="5"/>
      <c r="BJ26" s="5"/>
      <c r="BK26" s="5"/>
      <c r="BL26" s="5"/>
      <c r="BM26" s="5"/>
      <c r="BN26" s="5"/>
      <c r="BO26" s="5"/>
      <c r="BP26" s="9">
        <v>0</v>
      </c>
      <c r="BQ26" s="1" t="s">
        <v>0</v>
      </c>
      <c r="BR26" s="1" t="s">
        <v>0</v>
      </c>
      <c r="BS26" s="1" t="s">
        <v>0</v>
      </c>
      <c r="BT26" s="1" t="s">
        <v>0</v>
      </c>
      <c r="BU26" s="1" t="s">
        <v>0</v>
      </c>
    </row>
    <row r="27" spans="1:73" ht="11.25">
      <c r="A27" s="25"/>
      <c r="B27" s="25"/>
      <c r="C27" s="27" t="s">
        <v>103</v>
      </c>
      <c r="D27" s="26" t="s">
        <v>0</v>
      </c>
      <c r="E27" s="1" t="s">
        <v>0</v>
      </c>
      <c r="F27" s="7"/>
      <c r="G27" s="6"/>
      <c r="H27" s="6"/>
      <c r="I27" s="6"/>
      <c r="J27" s="6"/>
      <c r="K27" s="6"/>
      <c r="L27" s="6"/>
      <c r="M27" s="6"/>
      <c r="N27" s="7"/>
      <c r="O27" s="6"/>
      <c r="P27" s="6"/>
      <c r="Q27" s="6"/>
      <c r="R27" s="6"/>
      <c r="S27" s="6"/>
      <c r="T27" s="8"/>
      <c r="U27" s="5"/>
      <c r="V27" s="5"/>
      <c r="W27" s="5"/>
      <c r="X27" s="5"/>
      <c r="Y27" s="5"/>
      <c r="Z27" s="5"/>
      <c r="AA27" s="5"/>
      <c r="AB27" s="8"/>
      <c r="AC27" s="5"/>
      <c r="AD27" s="5"/>
      <c r="AE27" s="5"/>
      <c r="AF27" s="5"/>
      <c r="AG27" s="5"/>
      <c r="AH27" s="5"/>
      <c r="AI27" s="5"/>
      <c r="AJ27" s="8"/>
      <c r="AK27" s="5"/>
      <c r="AL27" s="5"/>
      <c r="AM27" s="5"/>
      <c r="AN27" s="5"/>
      <c r="AO27" s="5"/>
      <c r="AP27" s="5"/>
      <c r="AQ27" s="5"/>
      <c r="AR27" s="8"/>
      <c r="AS27" s="5"/>
      <c r="AT27" s="5"/>
      <c r="AU27" s="5"/>
      <c r="AV27" s="5"/>
      <c r="AW27" s="5"/>
      <c r="AX27" s="5"/>
      <c r="AY27" s="5"/>
      <c r="AZ27" s="8"/>
      <c r="BA27" s="5"/>
      <c r="BB27" s="5"/>
      <c r="BC27" s="5"/>
      <c r="BD27" s="5"/>
      <c r="BE27" s="5"/>
      <c r="BF27" s="5"/>
      <c r="BG27" s="5"/>
      <c r="BH27" s="8"/>
      <c r="BI27" s="5"/>
      <c r="BJ27" s="5"/>
      <c r="BK27" s="5"/>
      <c r="BL27" s="5"/>
      <c r="BM27" s="5"/>
      <c r="BN27" s="5"/>
      <c r="BO27" s="5"/>
      <c r="BP27" s="9">
        <v>0</v>
      </c>
      <c r="BQ27" s="1" t="s">
        <v>0</v>
      </c>
      <c r="BR27" s="1" t="s">
        <v>0</v>
      </c>
      <c r="BS27" s="1" t="s">
        <v>0</v>
      </c>
      <c r="BT27" s="1" t="s">
        <v>0</v>
      </c>
      <c r="BU27" s="1" t="s">
        <v>0</v>
      </c>
    </row>
    <row r="28" spans="1:102" ht="11.25">
      <c r="A28" s="30" t="s">
        <v>1</v>
      </c>
      <c r="B28" s="31" t="str">
        <f>HYPERLINK("http://www.dot.ca.gov/hq/transprog/stip2004/ff_sheets/03-0l16.xls","0L16")</f>
        <v>0L16</v>
      </c>
      <c r="C28" s="30" t="s">
        <v>0</v>
      </c>
      <c r="D28" s="30" t="s">
        <v>22</v>
      </c>
      <c r="E28" s="30" t="s">
        <v>3</v>
      </c>
      <c r="F28" s="32">
        <f ca="1">INDIRECT("T28")+INDIRECT("AB28")+INDIRECT("AJ28")+INDIRECT("AR28")+INDIRECT("AZ28")+INDIRECT("BH28")</f>
        <v>0</v>
      </c>
      <c r="G28" s="33">
        <f ca="1">INDIRECT("U28")+INDIRECT("AC28")+INDIRECT("AK28")+INDIRECT("AS28")+INDIRECT("BA28")+INDIRECT("BI28")</f>
        <v>0</v>
      </c>
      <c r="H28" s="33">
        <f ca="1">INDIRECT("V28")+INDIRECT("AD28")+INDIRECT("AL28")+INDIRECT("AT28")+INDIRECT("BB28")+INDIRECT("BJ28")</f>
        <v>55</v>
      </c>
      <c r="I28" s="33">
        <f ca="1">INDIRECT("W28")+INDIRECT("AE28")+INDIRECT("AM28")+INDIRECT("AU28")+INDIRECT("BC28")+INDIRECT("BK28")</f>
        <v>55</v>
      </c>
      <c r="J28" s="33">
        <f ca="1">INDIRECT("X28")+INDIRECT("AF28")+INDIRECT("AN28")+INDIRECT("AV28")+INDIRECT("BD28")+INDIRECT("BL28")</f>
        <v>54</v>
      </c>
      <c r="K28" s="33">
        <f ca="1">INDIRECT("Y28")+INDIRECT("AG28")+INDIRECT("AO28")+INDIRECT("AW28")+INDIRECT("BE28")+INDIRECT("BM28")</f>
        <v>0</v>
      </c>
      <c r="L28" s="33">
        <f ca="1">INDIRECT("Z28")+INDIRECT("AH28")+INDIRECT("AP28")+INDIRECT("AX28")+INDIRECT("BF28")+INDIRECT("BN28")</f>
        <v>0</v>
      </c>
      <c r="M28" s="33">
        <f ca="1">INDIRECT("AA28")+INDIRECT("AI28")+INDIRECT("AQ28")+INDIRECT("AY28")+INDIRECT("BG28")+INDIRECT("BO28")</f>
        <v>0</v>
      </c>
      <c r="N28" s="32">
        <f ca="1">INDIRECT("T28")+INDIRECT("U28")+INDIRECT("V28")+INDIRECT("W28")+INDIRECT("X28")+INDIRECT("Y28")+INDIRECT("Z28")+INDIRECT("AA28")</f>
        <v>0</v>
      </c>
      <c r="O28" s="33">
        <f ca="1">INDIRECT("AB28")+INDIRECT("AC28")+INDIRECT("AD28")+INDIRECT("AE28")+INDIRECT("AF28")+INDIRECT("AG28")+INDIRECT("AH28")+INDIRECT("AI28")</f>
        <v>164</v>
      </c>
      <c r="P28" s="33">
        <f ca="1">INDIRECT("AJ28")+INDIRECT("AK28")+INDIRECT("AL28")+INDIRECT("AM28")+INDIRECT("AN28")+INDIRECT("AO28")+INDIRECT("AP28")+INDIRECT("AQ28")</f>
        <v>0</v>
      </c>
      <c r="Q28" s="33">
        <f ca="1">INDIRECT("AR28")+INDIRECT("AS28")+INDIRECT("AT28")+INDIRECT("AU28")+INDIRECT("AV28")+INDIRECT("AW28")+INDIRECT("AX28")+INDIRECT("AY28")</f>
        <v>0</v>
      </c>
      <c r="R28" s="33">
        <f ca="1">INDIRECT("AZ28")+INDIRECT("BA28")+INDIRECT("BB28")+INDIRECT("BC28")+INDIRECT("BD28")+INDIRECT("BE28")+INDIRECT("BF28")+INDIRECT("BG28")</f>
        <v>0</v>
      </c>
      <c r="S28" s="33">
        <f ca="1">INDIRECT("BH28")+INDIRECT("BI28")+INDIRECT("BJ28")+INDIRECT("BK28")+INDIRECT("BL28")+INDIRECT("BM28")+INDIRECT("BN28")+INDIRECT("BO28")</f>
        <v>0</v>
      </c>
      <c r="T28" s="34"/>
      <c r="U28" s="35"/>
      <c r="V28" s="35"/>
      <c r="W28" s="35"/>
      <c r="X28" s="35"/>
      <c r="Y28" s="35"/>
      <c r="Z28" s="35"/>
      <c r="AA28" s="35"/>
      <c r="AB28" s="34"/>
      <c r="AC28" s="35"/>
      <c r="AD28" s="35">
        <v>55</v>
      </c>
      <c r="AE28" s="35">
        <v>55</v>
      </c>
      <c r="AF28" s="35">
        <v>54</v>
      </c>
      <c r="AG28" s="35"/>
      <c r="AH28" s="35"/>
      <c r="AI28" s="35"/>
      <c r="AJ28" s="34"/>
      <c r="AK28" s="35"/>
      <c r="AL28" s="35"/>
      <c r="AM28" s="35"/>
      <c r="AN28" s="35"/>
      <c r="AO28" s="35"/>
      <c r="AP28" s="35"/>
      <c r="AQ28" s="35"/>
      <c r="AR28" s="34"/>
      <c r="AS28" s="35"/>
      <c r="AT28" s="35"/>
      <c r="AU28" s="35"/>
      <c r="AV28" s="35"/>
      <c r="AW28" s="35"/>
      <c r="AX28" s="35"/>
      <c r="AY28" s="35"/>
      <c r="AZ28" s="34"/>
      <c r="BA28" s="35"/>
      <c r="BB28" s="35"/>
      <c r="BC28" s="35"/>
      <c r="BD28" s="35"/>
      <c r="BE28" s="35"/>
      <c r="BF28" s="35"/>
      <c r="BG28" s="35"/>
      <c r="BH28" s="34"/>
      <c r="BI28" s="35"/>
      <c r="BJ28" s="35"/>
      <c r="BK28" s="35"/>
      <c r="BL28" s="35"/>
      <c r="BM28" s="35"/>
      <c r="BN28" s="35"/>
      <c r="BO28" s="36"/>
      <c r="BP28" s="9">
        <v>10200000020</v>
      </c>
      <c r="BQ28" s="1" t="s">
        <v>3</v>
      </c>
      <c r="BR28" s="1" t="s">
        <v>0</v>
      </c>
      <c r="BS28" s="1" t="s">
        <v>0</v>
      </c>
      <c r="BT28" s="1" t="s">
        <v>0</v>
      </c>
      <c r="BU28" s="1" t="s">
        <v>0</v>
      </c>
      <c r="BW28" s="1">
        <f ca="1">INDIRECT("T28")+2*INDIRECT("AB28")+3*INDIRECT("AJ28")+4*INDIRECT("AR28")+5*INDIRECT("AZ28")+6*INDIRECT("BH28")</f>
        <v>0</v>
      </c>
      <c r="BX28" s="1">
        <v>0</v>
      </c>
      <c r="BY28" s="1">
        <f ca="1">INDIRECT("U28")+2*INDIRECT("AC28")+3*INDIRECT("AK28")+4*INDIRECT("AS28")+5*INDIRECT("BA28")+6*INDIRECT("BI28")</f>
        <v>0</v>
      </c>
      <c r="BZ28" s="1">
        <v>0</v>
      </c>
      <c r="CA28" s="1">
        <f ca="1">INDIRECT("V28")+2*INDIRECT("AD28")+3*INDIRECT("AL28")+4*INDIRECT("AT28")+5*INDIRECT("BB28")+6*INDIRECT("BJ28")</f>
        <v>110</v>
      </c>
      <c r="CB28" s="1">
        <v>110</v>
      </c>
      <c r="CC28" s="1">
        <f ca="1">INDIRECT("W28")+2*INDIRECT("AE28")+3*INDIRECT("AM28")+4*INDIRECT("AU28")+5*INDIRECT("BC28")+6*INDIRECT("BK28")</f>
        <v>110</v>
      </c>
      <c r="CD28" s="1">
        <v>110</v>
      </c>
      <c r="CE28" s="1">
        <f ca="1">INDIRECT("X28")+2*INDIRECT("AF28")+3*INDIRECT("AN28")+4*INDIRECT("AV28")+5*INDIRECT("BD28")+6*INDIRECT("BL28")</f>
        <v>108</v>
      </c>
      <c r="CF28" s="1">
        <v>108</v>
      </c>
      <c r="CG28" s="1">
        <f ca="1">INDIRECT("Y28")+2*INDIRECT("AG28")+3*INDIRECT("AO28")+4*INDIRECT("AW28")+5*INDIRECT("BE28")+6*INDIRECT("BM28")</f>
        <v>0</v>
      </c>
      <c r="CH28" s="1">
        <v>0</v>
      </c>
      <c r="CI28" s="1">
        <f ca="1">INDIRECT("Z28")+2*INDIRECT("AH28")+3*INDIRECT("AP28")+4*INDIRECT("AX28")+5*INDIRECT("BF28")+6*INDIRECT("BN28")</f>
        <v>0</v>
      </c>
      <c r="CJ28" s="1">
        <v>0</v>
      </c>
      <c r="CK28" s="1">
        <f ca="1">INDIRECT("AA28")+2*INDIRECT("AI28")+3*INDIRECT("AQ28")+4*INDIRECT("AY28")+5*INDIRECT("BG28")+6*INDIRECT("BO28")</f>
        <v>0</v>
      </c>
      <c r="CL28" s="1">
        <v>0</v>
      </c>
      <c r="CM28" s="1">
        <f ca="1">INDIRECT("T28")+2*INDIRECT("U28")+3*INDIRECT("V28")+4*INDIRECT("W28")+5*INDIRECT("X28")+6*INDIRECT("Y28")+7*INDIRECT("Z28")+8*INDIRECT("AA28")</f>
        <v>0</v>
      </c>
      <c r="CN28" s="1">
        <v>0</v>
      </c>
      <c r="CO28" s="1">
        <f ca="1">INDIRECT("AB28")+2*INDIRECT("AC28")+3*INDIRECT("AD28")+4*INDIRECT("AE28")+5*INDIRECT("AF28")+6*INDIRECT("AG28")+7*INDIRECT("AH28")+8*INDIRECT("AI28")</f>
        <v>655</v>
      </c>
      <c r="CP28" s="1">
        <v>655</v>
      </c>
      <c r="CQ28" s="1">
        <f ca="1">INDIRECT("AJ28")+2*INDIRECT("AK28")+3*INDIRECT("AL28")+4*INDIRECT("AM28")+5*INDIRECT("AN28")+6*INDIRECT("AO28")+7*INDIRECT("AP28")+8*INDIRECT("AQ28")</f>
        <v>0</v>
      </c>
      <c r="CR28" s="1">
        <v>0</v>
      </c>
      <c r="CS28" s="1">
        <f ca="1">INDIRECT("AR28")+2*INDIRECT("AS28")+3*INDIRECT("AT28")+4*INDIRECT("AU28")+5*INDIRECT("AV28")+6*INDIRECT("AW28")+7*INDIRECT("AX28")+8*INDIRECT("AY28")</f>
        <v>0</v>
      </c>
      <c r="CT28" s="1">
        <v>0</v>
      </c>
      <c r="CU28" s="1">
        <f ca="1">INDIRECT("AZ28")+2*INDIRECT("BA28")+3*INDIRECT("BB28")+4*INDIRECT("BC28")+5*INDIRECT("BD28")+6*INDIRECT("BE28")+7*INDIRECT("BF28")+8*INDIRECT("BG28")</f>
        <v>0</v>
      </c>
      <c r="CV28" s="1">
        <v>0</v>
      </c>
      <c r="CW28" s="1">
        <f ca="1">INDIRECT("BH28")+2*INDIRECT("BI28")+3*INDIRECT("BJ28")+4*INDIRECT("BK28")+5*INDIRECT("BL28")+6*INDIRECT("BM28")+7*INDIRECT("BN28")+8*INDIRECT("BO28")</f>
        <v>0</v>
      </c>
      <c r="CX28" s="1">
        <v>0</v>
      </c>
    </row>
    <row r="29" spans="1:73" ht="11.25">
      <c r="A29" s="1" t="s">
        <v>0</v>
      </c>
      <c r="B29" s="1" t="s">
        <v>23</v>
      </c>
      <c r="C29" s="1" t="s">
        <v>0</v>
      </c>
      <c r="D29" s="1" t="s">
        <v>24</v>
      </c>
      <c r="E29" s="1" t="s">
        <v>6</v>
      </c>
      <c r="F29" s="7">
        <f>SUM(F28:F28)</f>
        <v>0</v>
      </c>
      <c r="G29" s="6">
        <f>SUM(G28:G28)</f>
        <v>0</v>
      </c>
      <c r="H29" s="6">
        <f>SUM(H28:H28)</f>
        <v>55</v>
      </c>
      <c r="I29" s="6">
        <f>SUM(I28:I28)</f>
        <v>55</v>
      </c>
      <c r="J29" s="6">
        <f>SUM(J28:J28)</f>
        <v>54</v>
      </c>
      <c r="K29" s="6">
        <f>SUM(K28:K28)</f>
        <v>0</v>
      </c>
      <c r="L29" s="6">
        <f>SUM(L28:L28)</f>
        <v>0</v>
      </c>
      <c r="M29" s="6">
        <f>SUM(M28:M28)</f>
        <v>0</v>
      </c>
      <c r="N29" s="7">
        <f>SUM(N28:N28)</f>
        <v>0</v>
      </c>
      <c r="O29" s="6">
        <f>SUM(O28:O28)</f>
        <v>164</v>
      </c>
      <c r="P29" s="6">
        <f>SUM(P28:P28)</f>
        <v>0</v>
      </c>
      <c r="Q29" s="6">
        <f>SUM(Q28:Q28)</f>
        <v>0</v>
      </c>
      <c r="R29" s="6">
        <f>SUM(R28:R28)</f>
        <v>0</v>
      </c>
      <c r="S29" s="6">
        <f>SUM(S28:S28)</f>
        <v>0</v>
      </c>
      <c r="T29" s="8"/>
      <c r="U29" s="5"/>
      <c r="V29" s="5"/>
      <c r="W29" s="5"/>
      <c r="X29" s="5"/>
      <c r="Y29" s="5"/>
      <c r="Z29" s="5"/>
      <c r="AA29" s="5"/>
      <c r="AB29" s="8"/>
      <c r="AC29" s="5"/>
      <c r="AD29" s="5"/>
      <c r="AE29" s="5"/>
      <c r="AF29" s="5"/>
      <c r="AG29" s="5"/>
      <c r="AH29" s="5"/>
      <c r="AI29" s="5"/>
      <c r="AJ29" s="8"/>
      <c r="AK29" s="5"/>
      <c r="AL29" s="5"/>
      <c r="AM29" s="5"/>
      <c r="AN29" s="5"/>
      <c r="AO29" s="5"/>
      <c r="AP29" s="5"/>
      <c r="AQ29" s="5"/>
      <c r="AR29" s="8"/>
      <c r="AS29" s="5"/>
      <c r="AT29" s="5"/>
      <c r="AU29" s="5"/>
      <c r="AV29" s="5"/>
      <c r="AW29" s="5"/>
      <c r="AX29" s="5"/>
      <c r="AY29" s="5"/>
      <c r="AZ29" s="8"/>
      <c r="BA29" s="5"/>
      <c r="BB29" s="5"/>
      <c r="BC29" s="5"/>
      <c r="BD29" s="5"/>
      <c r="BE29" s="5"/>
      <c r="BF29" s="5"/>
      <c r="BG29" s="5"/>
      <c r="BH29" s="8"/>
      <c r="BI29" s="5"/>
      <c r="BJ29" s="5"/>
      <c r="BK29" s="5"/>
      <c r="BL29" s="5"/>
      <c r="BM29" s="5"/>
      <c r="BN29" s="5"/>
      <c r="BO29" s="5"/>
      <c r="BP29" s="9">
        <v>0</v>
      </c>
      <c r="BQ29" s="1" t="s">
        <v>0</v>
      </c>
      <c r="BR29" s="1" t="s">
        <v>0</v>
      </c>
      <c r="BS29" s="1" t="s">
        <v>0</v>
      </c>
      <c r="BT29" s="1" t="s">
        <v>0</v>
      </c>
      <c r="BU29" s="1" t="s">
        <v>0</v>
      </c>
    </row>
    <row r="30" spans="1:73" ht="11.25">
      <c r="A30" s="25"/>
      <c r="B30" s="25"/>
      <c r="C30" s="27" t="s">
        <v>103</v>
      </c>
      <c r="D30" s="26" t="s">
        <v>0</v>
      </c>
      <c r="E30" s="1" t="s">
        <v>0</v>
      </c>
      <c r="F30" s="7"/>
      <c r="G30" s="6"/>
      <c r="H30" s="6"/>
      <c r="I30" s="6"/>
      <c r="J30" s="6"/>
      <c r="K30" s="6"/>
      <c r="L30" s="6"/>
      <c r="M30" s="6"/>
      <c r="N30" s="7"/>
      <c r="O30" s="6"/>
      <c r="P30" s="6"/>
      <c r="Q30" s="6"/>
      <c r="R30" s="6"/>
      <c r="S30" s="6"/>
      <c r="T30" s="8"/>
      <c r="U30" s="5"/>
      <c r="V30" s="5"/>
      <c r="W30" s="5"/>
      <c r="X30" s="5"/>
      <c r="Y30" s="5"/>
      <c r="Z30" s="5"/>
      <c r="AA30" s="5"/>
      <c r="AB30" s="8"/>
      <c r="AC30" s="5"/>
      <c r="AD30" s="5"/>
      <c r="AE30" s="5"/>
      <c r="AF30" s="5"/>
      <c r="AG30" s="5"/>
      <c r="AH30" s="5"/>
      <c r="AI30" s="5"/>
      <c r="AJ30" s="8"/>
      <c r="AK30" s="5"/>
      <c r="AL30" s="5"/>
      <c r="AM30" s="5"/>
      <c r="AN30" s="5"/>
      <c r="AO30" s="5"/>
      <c r="AP30" s="5"/>
      <c r="AQ30" s="5"/>
      <c r="AR30" s="8"/>
      <c r="AS30" s="5"/>
      <c r="AT30" s="5"/>
      <c r="AU30" s="5"/>
      <c r="AV30" s="5"/>
      <c r="AW30" s="5"/>
      <c r="AX30" s="5"/>
      <c r="AY30" s="5"/>
      <c r="AZ30" s="8"/>
      <c r="BA30" s="5"/>
      <c r="BB30" s="5"/>
      <c r="BC30" s="5"/>
      <c r="BD30" s="5"/>
      <c r="BE30" s="5"/>
      <c r="BF30" s="5"/>
      <c r="BG30" s="5"/>
      <c r="BH30" s="8"/>
      <c r="BI30" s="5"/>
      <c r="BJ30" s="5"/>
      <c r="BK30" s="5"/>
      <c r="BL30" s="5"/>
      <c r="BM30" s="5"/>
      <c r="BN30" s="5"/>
      <c r="BO30" s="5"/>
      <c r="BP30" s="9">
        <v>0</v>
      </c>
      <c r="BQ30" s="1" t="s">
        <v>0</v>
      </c>
      <c r="BR30" s="1" t="s">
        <v>0</v>
      </c>
      <c r="BS30" s="1" t="s">
        <v>0</v>
      </c>
      <c r="BT30" s="1" t="s">
        <v>0</v>
      </c>
      <c r="BU30" s="1" t="s">
        <v>0</v>
      </c>
    </row>
    <row r="31" spans="1:102" ht="11.25">
      <c r="A31" s="30" t="s">
        <v>1</v>
      </c>
      <c r="B31" s="31" t="str">
        <f>HYPERLINK("http://www.dot.ca.gov/hq/transprog/stip2004/ff_sheets/03-3l75.xls","3L75")</f>
        <v>3L75</v>
      </c>
      <c r="C31" s="30" t="s">
        <v>0</v>
      </c>
      <c r="D31" s="30" t="s">
        <v>22</v>
      </c>
      <c r="E31" s="30" t="s">
        <v>3</v>
      </c>
      <c r="F31" s="32">
        <f ca="1">INDIRECT("T31")+INDIRECT("AB31")+INDIRECT("AJ31")+INDIRECT("AR31")+INDIRECT("AZ31")+INDIRECT("BH31")</f>
        <v>0</v>
      </c>
      <c r="G31" s="33">
        <f ca="1">INDIRECT("U31")+INDIRECT("AC31")+INDIRECT("AK31")+INDIRECT("AS31")+INDIRECT("BA31")+INDIRECT("BI31")</f>
        <v>0</v>
      </c>
      <c r="H31" s="33">
        <f ca="1">INDIRECT("V31")+INDIRECT("AD31")+INDIRECT("AL31")+INDIRECT("AT31")+INDIRECT("BB31")+INDIRECT("BJ31")</f>
        <v>0</v>
      </c>
      <c r="I31" s="33">
        <f ca="1">INDIRECT("W31")+INDIRECT("AE31")+INDIRECT("AM31")+INDIRECT("AU31")+INDIRECT("BC31")+INDIRECT("BK31")</f>
        <v>0</v>
      </c>
      <c r="J31" s="33">
        <f ca="1">INDIRECT("X31")+INDIRECT("AF31")+INDIRECT("AN31")+INDIRECT("AV31")+INDIRECT("BD31")+INDIRECT("BL31")</f>
        <v>0</v>
      </c>
      <c r="K31" s="33">
        <f ca="1">INDIRECT("Y31")+INDIRECT("AG31")+INDIRECT("AO31")+INDIRECT("AW31")+INDIRECT("BE31")+INDIRECT("BM31")</f>
        <v>0</v>
      </c>
      <c r="L31" s="33">
        <f ca="1">INDIRECT("Z31")+INDIRECT("AH31")+INDIRECT("AP31")+INDIRECT("AX31")+INDIRECT("BF31")+INDIRECT("BN31")</f>
        <v>0</v>
      </c>
      <c r="M31" s="33">
        <f ca="1">INDIRECT("AA31")+INDIRECT("AI31")+INDIRECT("AQ31")+INDIRECT("AY31")+INDIRECT("BG31")+INDIRECT("BO31")</f>
        <v>0</v>
      </c>
      <c r="N31" s="32">
        <f ca="1">INDIRECT("T31")+INDIRECT("U31")+INDIRECT("V31")+INDIRECT("W31")+INDIRECT("X31")+INDIRECT("Y31")+INDIRECT("Z31")+INDIRECT("AA31")</f>
        <v>0</v>
      </c>
      <c r="O31" s="33">
        <f ca="1">INDIRECT("AB31")+INDIRECT("AC31")+INDIRECT("AD31")+INDIRECT("AE31")+INDIRECT("AF31")+INDIRECT("AG31")+INDIRECT("AH31")+INDIRECT("AI31")</f>
        <v>0</v>
      </c>
      <c r="P31" s="33">
        <f ca="1">INDIRECT("AJ31")+INDIRECT("AK31")+INDIRECT("AL31")+INDIRECT("AM31")+INDIRECT("AN31")+INDIRECT("AO31")+INDIRECT("AP31")+INDIRECT("AQ31")</f>
        <v>0</v>
      </c>
      <c r="Q31" s="33">
        <f ca="1">INDIRECT("AR31")+INDIRECT("AS31")+INDIRECT("AT31")+INDIRECT("AU31")+INDIRECT("AV31")+INDIRECT("AW31")+INDIRECT("AX31")+INDIRECT("AY31")</f>
        <v>0</v>
      </c>
      <c r="R31" s="33">
        <f ca="1">INDIRECT("AZ31")+INDIRECT("BA31")+INDIRECT("BB31")+INDIRECT("BC31")+INDIRECT("BD31")+INDIRECT("BE31")+INDIRECT("BF31")+INDIRECT("BG31")</f>
        <v>0</v>
      </c>
      <c r="S31" s="33">
        <f ca="1">INDIRECT("BH31")+INDIRECT("BI31")+INDIRECT("BJ31")+INDIRECT("BK31")+INDIRECT("BL31")+INDIRECT("BM31")+INDIRECT("BN31")+INDIRECT("BO31")</f>
        <v>0</v>
      </c>
      <c r="T31" s="34"/>
      <c r="U31" s="35"/>
      <c r="V31" s="35"/>
      <c r="W31" s="35"/>
      <c r="X31" s="35"/>
      <c r="Y31" s="35"/>
      <c r="Z31" s="35"/>
      <c r="AA31" s="35"/>
      <c r="AB31" s="34"/>
      <c r="AC31" s="35"/>
      <c r="AD31" s="35"/>
      <c r="AE31" s="35"/>
      <c r="AF31" s="35"/>
      <c r="AG31" s="35"/>
      <c r="AH31" s="35"/>
      <c r="AI31" s="35"/>
      <c r="AJ31" s="34"/>
      <c r="AK31" s="35"/>
      <c r="AL31" s="35"/>
      <c r="AM31" s="35"/>
      <c r="AN31" s="35"/>
      <c r="AO31" s="35"/>
      <c r="AP31" s="35"/>
      <c r="AQ31" s="35"/>
      <c r="AR31" s="34"/>
      <c r="AS31" s="35"/>
      <c r="AT31" s="35"/>
      <c r="AU31" s="35"/>
      <c r="AV31" s="35"/>
      <c r="AW31" s="35"/>
      <c r="AX31" s="35"/>
      <c r="AY31" s="35"/>
      <c r="AZ31" s="34"/>
      <c r="BA31" s="35"/>
      <c r="BB31" s="35"/>
      <c r="BC31" s="35"/>
      <c r="BD31" s="35"/>
      <c r="BE31" s="35"/>
      <c r="BF31" s="35"/>
      <c r="BG31" s="35"/>
      <c r="BH31" s="34"/>
      <c r="BI31" s="35"/>
      <c r="BJ31" s="35"/>
      <c r="BK31" s="35"/>
      <c r="BL31" s="35"/>
      <c r="BM31" s="35"/>
      <c r="BN31" s="35"/>
      <c r="BO31" s="36"/>
      <c r="BP31" s="9">
        <v>10200000118</v>
      </c>
      <c r="BQ31" s="1" t="s">
        <v>3</v>
      </c>
      <c r="BR31" s="1" t="s">
        <v>0</v>
      </c>
      <c r="BS31" s="1" t="s">
        <v>0</v>
      </c>
      <c r="BT31" s="1" t="s">
        <v>0</v>
      </c>
      <c r="BU31" s="1" t="s">
        <v>0</v>
      </c>
      <c r="BW31" s="1">
        <f ca="1">INDIRECT("T31")+2*INDIRECT("AB31")+3*INDIRECT("AJ31")+4*INDIRECT("AR31")+5*INDIRECT("AZ31")+6*INDIRECT("BH31")</f>
        <v>0</v>
      </c>
      <c r="BX31" s="1">
        <v>0</v>
      </c>
      <c r="BY31" s="1">
        <f ca="1">INDIRECT("U31")+2*INDIRECT("AC31")+3*INDIRECT("AK31")+4*INDIRECT("AS31")+5*INDIRECT("BA31")+6*INDIRECT("BI31")</f>
        <v>0</v>
      </c>
      <c r="BZ31" s="1">
        <v>0</v>
      </c>
      <c r="CA31" s="1">
        <f ca="1">INDIRECT("V31")+2*INDIRECT("AD31")+3*INDIRECT("AL31")+4*INDIRECT("AT31")+5*INDIRECT("BB31")+6*INDIRECT("BJ31")</f>
        <v>0</v>
      </c>
      <c r="CB31" s="1">
        <v>0</v>
      </c>
      <c r="CC31" s="1">
        <f ca="1">INDIRECT("W31")+2*INDIRECT("AE31")+3*INDIRECT("AM31")+4*INDIRECT("AU31")+5*INDIRECT("BC31")+6*INDIRECT("BK31")</f>
        <v>0</v>
      </c>
      <c r="CD31" s="1">
        <v>0</v>
      </c>
      <c r="CE31" s="1">
        <f ca="1">INDIRECT("X31")+2*INDIRECT("AF31")+3*INDIRECT("AN31")+4*INDIRECT("AV31")+5*INDIRECT("BD31")+6*INDIRECT("BL31")</f>
        <v>0</v>
      </c>
      <c r="CF31" s="1">
        <v>0</v>
      </c>
      <c r="CG31" s="1">
        <f ca="1">INDIRECT("Y31")+2*INDIRECT("AG31")+3*INDIRECT("AO31")+4*INDIRECT("AW31")+5*INDIRECT("BE31")+6*INDIRECT("BM31")</f>
        <v>0</v>
      </c>
      <c r="CH31" s="1">
        <v>0</v>
      </c>
      <c r="CI31" s="1">
        <f ca="1">INDIRECT("Z31")+2*INDIRECT("AH31")+3*INDIRECT("AP31")+4*INDIRECT("AX31")+5*INDIRECT("BF31")+6*INDIRECT("BN31")</f>
        <v>0</v>
      </c>
      <c r="CJ31" s="1">
        <v>0</v>
      </c>
      <c r="CK31" s="1">
        <f ca="1">INDIRECT("AA31")+2*INDIRECT("AI31")+3*INDIRECT("AQ31")+4*INDIRECT("AY31")+5*INDIRECT("BG31")+6*INDIRECT("BO31")</f>
        <v>0</v>
      </c>
      <c r="CL31" s="1">
        <v>0</v>
      </c>
      <c r="CM31" s="1">
        <f ca="1">INDIRECT("T31")+2*INDIRECT("U31")+3*INDIRECT("V31")+4*INDIRECT("W31")+5*INDIRECT("X31")+6*INDIRECT("Y31")+7*INDIRECT("Z31")+8*INDIRECT("AA31")</f>
        <v>0</v>
      </c>
      <c r="CN31" s="1">
        <v>0</v>
      </c>
      <c r="CO31" s="1">
        <f ca="1">INDIRECT("AB31")+2*INDIRECT("AC31")+3*INDIRECT("AD31")+4*INDIRECT("AE31")+5*INDIRECT("AF31")+6*INDIRECT("AG31")+7*INDIRECT("AH31")+8*INDIRECT("AI31")</f>
        <v>0</v>
      </c>
      <c r="CP31" s="1">
        <v>0</v>
      </c>
      <c r="CQ31" s="1">
        <f ca="1">INDIRECT("AJ31")+2*INDIRECT("AK31")+3*INDIRECT("AL31")+4*INDIRECT("AM31")+5*INDIRECT("AN31")+6*INDIRECT("AO31")+7*INDIRECT("AP31")+8*INDIRECT("AQ31")</f>
        <v>0</v>
      </c>
      <c r="CR31" s="1">
        <v>0</v>
      </c>
      <c r="CS31" s="1">
        <f ca="1">INDIRECT("AR31")+2*INDIRECT("AS31")+3*INDIRECT("AT31")+4*INDIRECT("AU31")+5*INDIRECT("AV31")+6*INDIRECT("AW31")+7*INDIRECT("AX31")+8*INDIRECT("AY31")</f>
        <v>0</v>
      </c>
      <c r="CT31" s="1">
        <v>0</v>
      </c>
      <c r="CU31" s="1">
        <f ca="1">INDIRECT("AZ31")+2*INDIRECT("BA31")+3*INDIRECT("BB31")+4*INDIRECT("BC31")+5*INDIRECT("BD31")+6*INDIRECT("BE31")+7*INDIRECT("BF31")+8*INDIRECT("BG31")</f>
        <v>0</v>
      </c>
      <c r="CV31" s="1">
        <v>0</v>
      </c>
      <c r="CW31" s="1">
        <f ca="1">INDIRECT("BH31")+2*INDIRECT("BI31")+3*INDIRECT("BJ31")+4*INDIRECT("BK31")+5*INDIRECT("BL31")+6*INDIRECT("BM31")+7*INDIRECT("BN31")+8*INDIRECT("BO31")</f>
        <v>0</v>
      </c>
      <c r="CX31" s="1">
        <v>0</v>
      </c>
    </row>
    <row r="32" spans="1:102" ht="11.25">
      <c r="A32" s="1" t="s">
        <v>0</v>
      </c>
      <c r="B32" s="1" t="s">
        <v>25</v>
      </c>
      <c r="C32" s="1" t="s">
        <v>0</v>
      </c>
      <c r="D32" s="1" t="s">
        <v>26</v>
      </c>
      <c r="E32" s="1" t="s">
        <v>27</v>
      </c>
      <c r="F32" s="7">
        <f ca="1">INDIRECT("T32")+INDIRECT("AB32")+INDIRECT("AJ32")+INDIRECT("AR32")+INDIRECT("AZ32")+INDIRECT("BH32")</f>
        <v>0</v>
      </c>
      <c r="G32" s="6">
        <f ca="1">INDIRECT("U32")+INDIRECT("AC32")+INDIRECT("AK32")+INDIRECT("AS32")+INDIRECT("BA32")+INDIRECT("BI32")</f>
        <v>0</v>
      </c>
      <c r="H32" s="6">
        <f ca="1">INDIRECT("V32")+INDIRECT("AD32")+INDIRECT("AL32")+INDIRECT("AT32")+INDIRECT("BB32")+INDIRECT("BJ32")</f>
        <v>798</v>
      </c>
      <c r="I32" s="6">
        <f ca="1">INDIRECT("W32")+INDIRECT("AE32")+INDIRECT("AM32")+INDIRECT("AU32")+INDIRECT("BC32")+INDIRECT("BK32")</f>
        <v>1596</v>
      </c>
      <c r="J32" s="6">
        <f ca="1">INDIRECT("X32")+INDIRECT("AF32")+INDIRECT("AN32")+INDIRECT("AV32")+INDIRECT("BD32")+INDIRECT("BL32")</f>
        <v>0</v>
      </c>
      <c r="K32" s="6">
        <f ca="1">INDIRECT("Y32")+INDIRECT("AG32")+INDIRECT("AO32")+INDIRECT("AW32")+INDIRECT("BE32")+INDIRECT("BM32")</f>
        <v>6120</v>
      </c>
      <c r="L32" s="6">
        <f ca="1">INDIRECT("Z32")+INDIRECT("AH32")+INDIRECT("AP32")+INDIRECT("AX32")+INDIRECT("BF32")+INDIRECT("BN32")</f>
        <v>0</v>
      </c>
      <c r="M32" s="6">
        <f ca="1">INDIRECT("AA32")+INDIRECT("AI32")+INDIRECT("AQ32")+INDIRECT("AY32")+INDIRECT("BG32")+INDIRECT("BO32")</f>
        <v>0</v>
      </c>
      <c r="N32" s="7">
        <f ca="1">INDIRECT("T32")+INDIRECT("U32")+INDIRECT("V32")+INDIRECT("W32")+INDIRECT("X32")+INDIRECT("Y32")+INDIRECT("Z32")+INDIRECT("AA32")</f>
        <v>798</v>
      </c>
      <c r="O32" s="6">
        <f ca="1">INDIRECT("AB32")+INDIRECT("AC32")+INDIRECT("AD32")+INDIRECT("AE32")+INDIRECT("AF32")+INDIRECT("AG32")+INDIRECT("AH32")+INDIRECT("AI32")</f>
        <v>5322</v>
      </c>
      <c r="P32" s="6">
        <f ca="1">INDIRECT("AJ32")+INDIRECT("AK32")+INDIRECT("AL32")+INDIRECT("AM32")+INDIRECT("AN32")+INDIRECT("AO32")+INDIRECT("AP32")+INDIRECT("AQ32")</f>
        <v>0</v>
      </c>
      <c r="Q32" s="6">
        <f ca="1">INDIRECT("AR32")+INDIRECT("AS32")+INDIRECT("AT32")+INDIRECT("AU32")+INDIRECT("AV32")+INDIRECT("AW32")+INDIRECT("AX32")+INDIRECT("AY32")</f>
        <v>798</v>
      </c>
      <c r="R32" s="6">
        <f ca="1">INDIRECT("AZ32")+INDIRECT("BA32")+INDIRECT("BB32")+INDIRECT("BC32")+INDIRECT("BD32")+INDIRECT("BE32")+INDIRECT("BF32")+INDIRECT("BG32")</f>
        <v>798</v>
      </c>
      <c r="S32" s="6">
        <f ca="1">INDIRECT("BH32")+INDIRECT("BI32")+INDIRECT("BJ32")+INDIRECT("BK32")+INDIRECT("BL32")+INDIRECT("BM32")+INDIRECT("BN32")+INDIRECT("BO32")</f>
        <v>798</v>
      </c>
      <c r="T32" s="28"/>
      <c r="U32" s="29"/>
      <c r="V32" s="29"/>
      <c r="W32" s="29">
        <v>798</v>
      </c>
      <c r="X32" s="29"/>
      <c r="Y32" s="29"/>
      <c r="Z32" s="29"/>
      <c r="AA32" s="29"/>
      <c r="AB32" s="28"/>
      <c r="AC32" s="29"/>
      <c r="AD32" s="29"/>
      <c r="AE32" s="29"/>
      <c r="AF32" s="29"/>
      <c r="AG32" s="29">
        <v>5322</v>
      </c>
      <c r="AH32" s="29"/>
      <c r="AI32" s="29"/>
      <c r="AJ32" s="28"/>
      <c r="AK32" s="29"/>
      <c r="AL32" s="29"/>
      <c r="AM32" s="29"/>
      <c r="AN32" s="29"/>
      <c r="AO32" s="29"/>
      <c r="AP32" s="29"/>
      <c r="AQ32" s="29"/>
      <c r="AR32" s="28"/>
      <c r="AS32" s="29"/>
      <c r="AT32" s="29">
        <v>798</v>
      </c>
      <c r="AU32" s="29"/>
      <c r="AV32" s="29"/>
      <c r="AW32" s="29"/>
      <c r="AX32" s="29"/>
      <c r="AY32" s="29"/>
      <c r="AZ32" s="28"/>
      <c r="BA32" s="29"/>
      <c r="BB32" s="29"/>
      <c r="BC32" s="29">
        <v>798</v>
      </c>
      <c r="BD32" s="29"/>
      <c r="BE32" s="29"/>
      <c r="BF32" s="29"/>
      <c r="BG32" s="29"/>
      <c r="BH32" s="28"/>
      <c r="BI32" s="29"/>
      <c r="BJ32" s="29"/>
      <c r="BK32" s="29"/>
      <c r="BL32" s="29"/>
      <c r="BM32" s="29">
        <v>798</v>
      </c>
      <c r="BN32" s="29"/>
      <c r="BO32" s="29"/>
      <c r="BP32" s="9">
        <v>0</v>
      </c>
      <c r="BQ32" s="1" t="s">
        <v>0</v>
      </c>
      <c r="BR32" s="1" t="s">
        <v>0</v>
      </c>
      <c r="BS32" s="1" t="s">
        <v>0</v>
      </c>
      <c r="BT32" s="1" t="s">
        <v>0</v>
      </c>
      <c r="BU32" s="1" t="s">
        <v>0</v>
      </c>
      <c r="BW32" s="1">
        <f ca="1">INDIRECT("T32")+2*INDIRECT("AB32")+3*INDIRECT("AJ32")+4*INDIRECT("AR32")+5*INDIRECT("AZ32")+6*INDIRECT("BH32")</f>
        <v>0</v>
      </c>
      <c r="BX32" s="1">
        <v>0</v>
      </c>
      <c r="BY32" s="1">
        <f ca="1">INDIRECT("U32")+2*INDIRECT("AC32")+3*INDIRECT("AK32")+4*INDIRECT("AS32")+5*INDIRECT("BA32")+6*INDIRECT("BI32")</f>
        <v>0</v>
      </c>
      <c r="BZ32" s="1">
        <v>0</v>
      </c>
      <c r="CA32" s="1">
        <f ca="1">INDIRECT("V32")+2*INDIRECT("AD32")+3*INDIRECT("AL32")+4*INDIRECT("AT32")+5*INDIRECT("BB32")+6*INDIRECT("BJ32")</f>
        <v>3192</v>
      </c>
      <c r="CB32" s="1">
        <v>3192</v>
      </c>
      <c r="CC32" s="1">
        <f ca="1">INDIRECT("W32")+2*INDIRECT("AE32")+3*INDIRECT("AM32")+4*INDIRECT("AU32")+5*INDIRECT("BC32")+6*INDIRECT("BK32")</f>
        <v>4788</v>
      </c>
      <c r="CD32" s="1">
        <v>4788</v>
      </c>
      <c r="CE32" s="1">
        <f ca="1">INDIRECT("X32")+2*INDIRECT("AF32")+3*INDIRECT("AN32")+4*INDIRECT("AV32")+5*INDIRECT("BD32")+6*INDIRECT("BL32")</f>
        <v>0</v>
      </c>
      <c r="CF32" s="1">
        <v>0</v>
      </c>
      <c r="CG32" s="1">
        <f ca="1">INDIRECT("Y32")+2*INDIRECT("AG32")+3*INDIRECT("AO32")+4*INDIRECT("AW32")+5*INDIRECT("BE32")+6*INDIRECT("BM32")</f>
        <v>15432</v>
      </c>
      <c r="CH32" s="1">
        <v>15432</v>
      </c>
      <c r="CI32" s="1">
        <f ca="1">INDIRECT("Z32")+2*INDIRECT("AH32")+3*INDIRECT("AP32")+4*INDIRECT("AX32")+5*INDIRECT("BF32")+6*INDIRECT("BN32")</f>
        <v>0</v>
      </c>
      <c r="CJ32" s="1">
        <v>0</v>
      </c>
      <c r="CK32" s="1">
        <f ca="1">INDIRECT("AA32")+2*INDIRECT("AI32")+3*INDIRECT("AQ32")+4*INDIRECT("AY32")+5*INDIRECT("BG32")+6*INDIRECT("BO32")</f>
        <v>0</v>
      </c>
      <c r="CL32" s="1">
        <v>0</v>
      </c>
      <c r="CM32" s="1">
        <f ca="1">INDIRECT("T32")+2*INDIRECT("U32")+3*INDIRECT("V32")+4*INDIRECT("W32")+5*INDIRECT("X32")+6*INDIRECT("Y32")+7*INDIRECT("Z32")+8*INDIRECT("AA32")</f>
        <v>3192</v>
      </c>
      <c r="CN32" s="1">
        <v>3192</v>
      </c>
      <c r="CO32" s="1">
        <f ca="1">INDIRECT("AB32")+2*INDIRECT("AC32")+3*INDIRECT("AD32")+4*INDIRECT("AE32")+5*INDIRECT("AF32")+6*INDIRECT("AG32")+7*INDIRECT("AH32")+8*INDIRECT("AI32")</f>
        <v>31932</v>
      </c>
      <c r="CP32" s="1">
        <v>31932</v>
      </c>
      <c r="CQ32" s="1">
        <f ca="1">INDIRECT("AJ32")+2*INDIRECT("AK32")+3*INDIRECT("AL32")+4*INDIRECT("AM32")+5*INDIRECT("AN32")+6*INDIRECT("AO32")+7*INDIRECT("AP32")+8*INDIRECT("AQ32")</f>
        <v>0</v>
      </c>
      <c r="CR32" s="1">
        <v>0</v>
      </c>
      <c r="CS32" s="1">
        <f ca="1">INDIRECT("AR32")+2*INDIRECT("AS32")+3*INDIRECT("AT32")+4*INDIRECT("AU32")+5*INDIRECT("AV32")+6*INDIRECT("AW32")+7*INDIRECT("AX32")+8*INDIRECT("AY32")</f>
        <v>2394</v>
      </c>
      <c r="CT32" s="1">
        <v>2394</v>
      </c>
      <c r="CU32" s="1">
        <f ca="1">INDIRECT("AZ32")+2*INDIRECT("BA32")+3*INDIRECT("BB32")+4*INDIRECT("BC32")+5*INDIRECT("BD32")+6*INDIRECT("BE32")+7*INDIRECT("BF32")+8*INDIRECT("BG32")</f>
        <v>3192</v>
      </c>
      <c r="CV32" s="1">
        <v>3192</v>
      </c>
      <c r="CW32" s="1">
        <f ca="1">INDIRECT("BH32")+2*INDIRECT("BI32")+3*INDIRECT("BJ32")+4*INDIRECT("BK32")+5*INDIRECT("BL32")+6*INDIRECT("BM32")+7*INDIRECT("BN32")+8*INDIRECT("BO32")</f>
        <v>4788</v>
      </c>
      <c r="CX32" s="1">
        <v>4788</v>
      </c>
    </row>
    <row r="33" spans="1:73" ht="11.25">
      <c r="A33" s="25"/>
      <c r="B33" s="25"/>
      <c r="C33" s="27" t="s">
        <v>103</v>
      </c>
      <c r="D33" s="26" t="s">
        <v>0</v>
      </c>
      <c r="E33" s="1" t="s">
        <v>6</v>
      </c>
      <c r="F33" s="7">
        <f>SUM(F31:F32)</f>
        <v>0</v>
      </c>
      <c r="G33" s="6">
        <f>SUM(G31:G32)</f>
        <v>0</v>
      </c>
      <c r="H33" s="6">
        <f>SUM(H31:H32)</f>
        <v>798</v>
      </c>
      <c r="I33" s="6">
        <f>SUM(I31:I32)</f>
        <v>1596</v>
      </c>
      <c r="J33" s="6">
        <f>SUM(J31:J32)</f>
        <v>0</v>
      </c>
      <c r="K33" s="6">
        <f>SUM(K31:K32)</f>
        <v>6120</v>
      </c>
      <c r="L33" s="6">
        <f>SUM(L31:L32)</f>
        <v>0</v>
      </c>
      <c r="M33" s="6">
        <f>SUM(M31:M32)</f>
        <v>0</v>
      </c>
      <c r="N33" s="7">
        <f>SUM(N31:N32)</f>
        <v>798</v>
      </c>
      <c r="O33" s="6">
        <f>SUM(O31:O32)</f>
        <v>5322</v>
      </c>
      <c r="P33" s="6">
        <f>SUM(P31:P32)</f>
        <v>0</v>
      </c>
      <c r="Q33" s="6">
        <f>SUM(Q31:Q32)</f>
        <v>798</v>
      </c>
      <c r="R33" s="6">
        <f>SUM(R31:R32)</f>
        <v>798</v>
      </c>
      <c r="S33" s="6">
        <f>SUM(S31:S32)</f>
        <v>798</v>
      </c>
      <c r="T33" s="8"/>
      <c r="U33" s="5"/>
      <c r="V33" s="5"/>
      <c r="W33" s="5"/>
      <c r="X33" s="5"/>
      <c r="Y33" s="5"/>
      <c r="Z33" s="5"/>
      <c r="AA33" s="5"/>
      <c r="AB33" s="8"/>
      <c r="AC33" s="5"/>
      <c r="AD33" s="5"/>
      <c r="AE33" s="5"/>
      <c r="AF33" s="5"/>
      <c r="AG33" s="5"/>
      <c r="AH33" s="5"/>
      <c r="AI33" s="5"/>
      <c r="AJ33" s="8"/>
      <c r="AK33" s="5"/>
      <c r="AL33" s="5"/>
      <c r="AM33" s="5"/>
      <c r="AN33" s="5"/>
      <c r="AO33" s="5"/>
      <c r="AP33" s="5"/>
      <c r="AQ33" s="5"/>
      <c r="AR33" s="8"/>
      <c r="AS33" s="5"/>
      <c r="AT33" s="5"/>
      <c r="AU33" s="5"/>
      <c r="AV33" s="5"/>
      <c r="AW33" s="5"/>
      <c r="AX33" s="5"/>
      <c r="AY33" s="5"/>
      <c r="AZ33" s="8"/>
      <c r="BA33" s="5"/>
      <c r="BB33" s="5"/>
      <c r="BC33" s="5"/>
      <c r="BD33" s="5"/>
      <c r="BE33" s="5"/>
      <c r="BF33" s="5"/>
      <c r="BG33" s="5"/>
      <c r="BH33" s="8"/>
      <c r="BI33" s="5"/>
      <c r="BJ33" s="5"/>
      <c r="BK33" s="5"/>
      <c r="BL33" s="5"/>
      <c r="BM33" s="5"/>
      <c r="BN33" s="5"/>
      <c r="BO33" s="5"/>
      <c r="BP33" s="9">
        <v>0</v>
      </c>
      <c r="BQ33" s="1" t="s">
        <v>0</v>
      </c>
      <c r="BR33" s="1" t="s">
        <v>0</v>
      </c>
      <c r="BS33" s="1" t="s">
        <v>0</v>
      </c>
      <c r="BT33" s="1" t="s">
        <v>0</v>
      </c>
      <c r="BU33" s="1" t="s">
        <v>0</v>
      </c>
    </row>
    <row r="34" spans="3:73" ht="11.25">
      <c r="C34" s="1" t="s">
        <v>0</v>
      </c>
      <c r="D34" s="1" t="s">
        <v>0</v>
      </c>
      <c r="E34" s="1" t="s">
        <v>0</v>
      </c>
      <c r="F34" s="7"/>
      <c r="G34" s="6"/>
      <c r="H34" s="6"/>
      <c r="I34" s="6"/>
      <c r="J34" s="6"/>
      <c r="K34" s="6"/>
      <c r="L34" s="6"/>
      <c r="M34" s="6"/>
      <c r="N34" s="7"/>
      <c r="O34" s="6"/>
      <c r="P34" s="6"/>
      <c r="Q34" s="6"/>
      <c r="R34" s="6"/>
      <c r="S34" s="6"/>
      <c r="T34" s="8"/>
      <c r="U34" s="5"/>
      <c r="V34" s="5"/>
      <c r="W34" s="5"/>
      <c r="X34" s="5"/>
      <c r="Y34" s="5"/>
      <c r="Z34" s="5"/>
      <c r="AA34" s="5"/>
      <c r="AB34" s="8"/>
      <c r="AC34" s="5"/>
      <c r="AD34" s="5"/>
      <c r="AE34" s="5"/>
      <c r="AF34" s="5"/>
      <c r="AG34" s="5"/>
      <c r="AH34" s="5"/>
      <c r="AI34" s="5"/>
      <c r="AJ34" s="8"/>
      <c r="AK34" s="5"/>
      <c r="AL34" s="5"/>
      <c r="AM34" s="5"/>
      <c r="AN34" s="5"/>
      <c r="AO34" s="5"/>
      <c r="AP34" s="5"/>
      <c r="AQ34" s="5"/>
      <c r="AR34" s="8"/>
      <c r="AS34" s="5"/>
      <c r="AT34" s="5"/>
      <c r="AU34" s="5"/>
      <c r="AV34" s="5"/>
      <c r="AW34" s="5"/>
      <c r="AX34" s="5"/>
      <c r="AY34" s="5"/>
      <c r="AZ34" s="8"/>
      <c r="BA34" s="5"/>
      <c r="BB34" s="5"/>
      <c r="BC34" s="5"/>
      <c r="BD34" s="5"/>
      <c r="BE34" s="5"/>
      <c r="BF34" s="5"/>
      <c r="BG34" s="5"/>
      <c r="BH34" s="8"/>
      <c r="BI34" s="5"/>
      <c r="BJ34" s="5"/>
      <c r="BK34" s="5"/>
      <c r="BL34" s="5"/>
      <c r="BM34" s="5"/>
      <c r="BN34" s="5"/>
      <c r="BO34" s="5"/>
      <c r="BP34" s="9"/>
      <c r="BT34" s="1" t="s">
        <v>0</v>
      </c>
      <c r="BU34" s="1" t="s">
        <v>0</v>
      </c>
    </row>
    <row r="35" spans="1:102" ht="11.25">
      <c r="A35" s="30" t="s">
        <v>1</v>
      </c>
      <c r="B35" s="31" t="str">
        <f>HYPERLINK("http://www.dot.ca.gov/hq/transprog/stip2004/ff_sheets/03-1l24.xls","1L24")</f>
        <v>1L24</v>
      </c>
      <c r="C35" s="30" t="s">
        <v>0</v>
      </c>
      <c r="D35" s="30" t="s">
        <v>28</v>
      </c>
      <c r="E35" s="30" t="s">
        <v>3</v>
      </c>
      <c r="F35" s="32">
        <f ca="1">INDIRECT("T35")+INDIRECT("AB35")+INDIRECT("AJ35")+INDIRECT("AR35")+INDIRECT("AZ35")+INDIRECT("BH35")</f>
        <v>607</v>
      </c>
      <c r="G35" s="33">
        <f ca="1">INDIRECT("U35")+INDIRECT("AC35")+INDIRECT("AK35")+INDIRECT("AS35")+INDIRECT("BA35")+INDIRECT("BI35")</f>
        <v>0</v>
      </c>
      <c r="H35" s="33">
        <f ca="1">INDIRECT("V35")+INDIRECT("AD35")+INDIRECT("AL35")+INDIRECT("AT35")+INDIRECT("BB35")+INDIRECT("BJ35")</f>
        <v>0</v>
      </c>
      <c r="I35" s="33">
        <f ca="1">INDIRECT("W35")+INDIRECT("AE35")+INDIRECT("AM35")+INDIRECT("AU35")+INDIRECT("BC35")+INDIRECT("BK35")</f>
        <v>0</v>
      </c>
      <c r="J35" s="33">
        <f ca="1">INDIRECT("X35")+INDIRECT("AF35")+INDIRECT("AN35")+INDIRECT("AV35")+INDIRECT("BD35")+INDIRECT("BL35")</f>
        <v>0</v>
      </c>
      <c r="K35" s="33">
        <f ca="1">INDIRECT("Y35")+INDIRECT("AG35")+INDIRECT("AO35")+INDIRECT("AW35")+INDIRECT("BE35")+INDIRECT("BM35")</f>
        <v>0</v>
      </c>
      <c r="L35" s="33">
        <f ca="1">INDIRECT("Z35")+INDIRECT("AH35")+INDIRECT("AP35")+INDIRECT("AX35")+INDIRECT("BF35")+INDIRECT("BN35")</f>
        <v>0</v>
      </c>
      <c r="M35" s="33">
        <f ca="1">INDIRECT("AA35")+INDIRECT("AI35")+INDIRECT("AQ35")+INDIRECT("AY35")+INDIRECT("BG35")+INDIRECT("BO35")</f>
        <v>0</v>
      </c>
      <c r="N35" s="32">
        <f ca="1">INDIRECT("T35")+INDIRECT("U35")+INDIRECT("V35")+INDIRECT("W35")+INDIRECT("X35")+INDIRECT("Y35")+INDIRECT("Z35")+INDIRECT("AA35")</f>
        <v>0</v>
      </c>
      <c r="O35" s="33">
        <f ca="1">INDIRECT("AB35")+INDIRECT("AC35")+INDIRECT("AD35")+INDIRECT("AE35")+INDIRECT("AF35")+INDIRECT("AG35")+INDIRECT("AH35")+INDIRECT("AI35")</f>
        <v>607</v>
      </c>
      <c r="P35" s="33">
        <f ca="1">INDIRECT("AJ35")+INDIRECT("AK35")+INDIRECT("AL35")+INDIRECT("AM35")+INDIRECT("AN35")+INDIRECT("AO35")+INDIRECT("AP35")+INDIRECT("AQ35")</f>
        <v>0</v>
      </c>
      <c r="Q35" s="33">
        <f ca="1">INDIRECT("AR35")+INDIRECT("AS35")+INDIRECT("AT35")+INDIRECT("AU35")+INDIRECT("AV35")+INDIRECT("AW35")+INDIRECT("AX35")+INDIRECT("AY35")</f>
        <v>0</v>
      </c>
      <c r="R35" s="33">
        <f ca="1">INDIRECT("AZ35")+INDIRECT("BA35")+INDIRECT("BB35")+INDIRECT("BC35")+INDIRECT("BD35")+INDIRECT("BE35")+INDIRECT("BF35")+INDIRECT("BG35")</f>
        <v>0</v>
      </c>
      <c r="S35" s="33">
        <f ca="1">INDIRECT("BH35")+INDIRECT("BI35")+INDIRECT("BJ35")+INDIRECT("BK35")+INDIRECT("BL35")+INDIRECT("BM35")+INDIRECT("BN35")+INDIRECT("BO35")</f>
        <v>0</v>
      </c>
      <c r="T35" s="34"/>
      <c r="U35" s="35"/>
      <c r="V35" s="35"/>
      <c r="W35" s="35"/>
      <c r="X35" s="35"/>
      <c r="Y35" s="35"/>
      <c r="Z35" s="35"/>
      <c r="AA35" s="35"/>
      <c r="AB35" s="34">
        <v>607</v>
      </c>
      <c r="AC35" s="35"/>
      <c r="AD35" s="35"/>
      <c r="AE35" s="35"/>
      <c r="AF35" s="35"/>
      <c r="AG35" s="35"/>
      <c r="AH35" s="35"/>
      <c r="AI35" s="35"/>
      <c r="AJ35" s="34"/>
      <c r="AK35" s="35"/>
      <c r="AL35" s="35"/>
      <c r="AM35" s="35"/>
      <c r="AN35" s="35"/>
      <c r="AO35" s="35"/>
      <c r="AP35" s="35"/>
      <c r="AQ35" s="35"/>
      <c r="AR35" s="34"/>
      <c r="AS35" s="35"/>
      <c r="AT35" s="35"/>
      <c r="AU35" s="35"/>
      <c r="AV35" s="35"/>
      <c r="AW35" s="35"/>
      <c r="AX35" s="35"/>
      <c r="AY35" s="35"/>
      <c r="AZ35" s="34"/>
      <c r="BA35" s="35"/>
      <c r="BB35" s="35"/>
      <c r="BC35" s="35"/>
      <c r="BD35" s="35"/>
      <c r="BE35" s="35"/>
      <c r="BF35" s="35"/>
      <c r="BG35" s="35"/>
      <c r="BH35" s="34"/>
      <c r="BI35" s="35"/>
      <c r="BJ35" s="35"/>
      <c r="BK35" s="35"/>
      <c r="BL35" s="35"/>
      <c r="BM35" s="35"/>
      <c r="BN35" s="35"/>
      <c r="BO35" s="36"/>
      <c r="BP35" s="9">
        <v>10200000045</v>
      </c>
      <c r="BQ35" s="1" t="s">
        <v>3</v>
      </c>
      <c r="BR35" s="1" t="s">
        <v>0</v>
      </c>
      <c r="BS35" s="1" t="s">
        <v>0</v>
      </c>
      <c r="BT35" s="1" t="s">
        <v>0</v>
      </c>
      <c r="BU35" s="1" t="s">
        <v>0</v>
      </c>
      <c r="BW35" s="1">
        <f ca="1">INDIRECT("T35")+2*INDIRECT("AB35")+3*INDIRECT("AJ35")+4*INDIRECT("AR35")+5*INDIRECT("AZ35")+6*INDIRECT("BH35")</f>
        <v>1214</v>
      </c>
      <c r="BX35" s="1">
        <v>1214</v>
      </c>
      <c r="BY35" s="1">
        <f ca="1">INDIRECT("U35")+2*INDIRECT("AC35")+3*INDIRECT("AK35")+4*INDIRECT("AS35")+5*INDIRECT("BA35")+6*INDIRECT("BI35")</f>
        <v>0</v>
      </c>
      <c r="BZ35" s="1">
        <v>0</v>
      </c>
      <c r="CA35" s="1">
        <f ca="1">INDIRECT("V35")+2*INDIRECT("AD35")+3*INDIRECT("AL35")+4*INDIRECT("AT35")+5*INDIRECT("BB35")+6*INDIRECT("BJ35")</f>
        <v>0</v>
      </c>
      <c r="CB35" s="1">
        <v>0</v>
      </c>
      <c r="CC35" s="1">
        <f ca="1">INDIRECT("W35")+2*INDIRECT("AE35")+3*INDIRECT("AM35")+4*INDIRECT("AU35")+5*INDIRECT("BC35")+6*INDIRECT("BK35")</f>
        <v>0</v>
      </c>
      <c r="CD35" s="1">
        <v>0</v>
      </c>
      <c r="CE35" s="1">
        <f ca="1">INDIRECT("X35")+2*INDIRECT("AF35")+3*INDIRECT("AN35")+4*INDIRECT("AV35")+5*INDIRECT("BD35")+6*INDIRECT("BL35")</f>
        <v>0</v>
      </c>
      <c r="CF35" s="1">
        <v>0</v>
      </c>
      <c r="CG35" s="1">
        <f ca="1">INDIRECT("Y35")+2*INDIRECT("AG35")+3*INDIRECT("AO35")+4*INDIRECT("AW35")+5*INDIRECT("BE35")+6*INDIRECT("BM35")</f>
        <v>0</v>
      </c>
      <c r="CH35" s="1">
        <v>0</v>
      </c>
      <c r="CI35" s="1">
        <f ca="1">INDIRECT("Z35")+2*INDIRECT("AH35")+3*INDIRECT("AP35")+4*INDIRECT("AX35")+5*INDIRECT("BF35")+6*INDIRECT("BN35")</f>
        <v>0</v>
      </c>
      <c r="CJ35" s="1">
        <v>0</v>
      </c>
      <c r="CK35" s="1">
        <f ca="1">INDIRECT("AA35")+2*INDIRECT("AI35")+3*INDIRECT("AQ35")+4*INDIRECT("AY35")+5*INDIRECT("BG35")+6*INDIRECT("BO35")</f>
        <v>0</v>
      </c>
      <c r="CL35" s="1">
        <v>0</v>
      </c>
      <c r="CM35" s="1">
        <f ca="1">INDIRECT("T35")+2*INDIRECT("U35")+3*INDIRECT("V35")+4*INDIRECT("W35")+5*INDIRECT("X35")+6*INDIRECT("Y35")+7*INDIRECT("Z35")+8*INDIRECT("AA35")</f>
        <v>0</v>
      </c>
      <c r="CN35" s="1">
        <v>0</v>
      </c>
      <c r="CO35" s="1">
        <f ca="1">INDIRECT("AB35")+2*INDIRECT("AC35")+3*INDIRECT("AD35")+4*INDIRECT("AE35")+5*INDIRECT("AF35")+6*INDIRECT("AG35")+7*INDIRECT("AH35")+8*INDIRECT("AI35")</f>
        <v>607</v>
      </c>
      <c r="CP35" s="1">
        <v>607</v>
      </c>
      <c r="CQ35" s="1">
        <f ca="1">INDIRECT("AJ35")+2*INDIRECT("AK35")+3*INDIRECT("AL35")+4*INDIRECT("AM35")+5*INDIRECT("AN35")+6*INDIRECT("AO35")+7*INDIRECT("AP35")+8*INDIRECT("AQ35")</f>
        <v>0</v>
      </c>
      <c r="CR35" s="1">
        <v>0</v>
      </c>
      <c r="CS35" s="1">
        <f ca="1">INDIRECT("AR35")+2*INDIRECT("AS35")+3*INDIRECT("AT35")+4*INDIRECT("AU35")+5*INDIRECT("AV35")+6*INDIRECT("AW35")+7*INDIRECT("AX35")+8*INDIRECT("AY35")</f>
        <v>0</v>
      </c>
      <c r="CT35" s="1">
        <v>0</v>
      </c>
      <c r="CU35" s="1">
        <f ca="1">INDIRECT("AZ35")+2*INDIRECT("BA35")+3*INDIRECT("BB35")+4*INDIRECT("BC35")+5*INDIRECT("BD35")+6*INDIRECT("BE35")+7*INDIRECT("BF35")+8*INDIRECT("BG35")</f>
        <v>0</v>
      </c>
      <c r="CV35" s="1">
        <v>0</v>
      </c>
      <c r="CW35" s="1">
        <f ca="1">INDIRECT("BH35")+2*INDIRECT("BI35")+3*INDIRECT("BJ35")+4*INDIRECT("BK35")+5*INDIRECT("BL35")+6*INDIRECT("BM35")+7*INDIRECT("BN35")+8*INDIRECT("BO35")</f>
        <v>0</v>
      </c>
      <c r="CX35" s="1">
        <v>0</v>
      </c>
    </row>
    <row r="36" spans="1:102" ht="11.25">
      <c r="A36" s="1" t="s">
        <v>0</v>
      </c>
      <c r="B36" s="1" t="s">
        <v>29</v>
      </c>
      <c r="C36" s="1" t="s">
        <v>0</v>
      </c>
      <c r="D36" s="1" t="s">
        <v>30</v>
      </c>
      <c r="E36" s="1" t="s">
        <v>10</v>
      </c>
      <c r="F36" s="7">
        <f ca="1">INDIRECT("T36")+INDIRECT("AB36")+INDIRECT("AJ36")+INDIRECT("AR36")+INDIRECT("AZ36")+INDIRECT("BH36")</f>
        <v>140</v>
      </c>
      <c r="G36" s="6">
        <f ca="1">INDIRECT("U36")+INDIRECT("AC36")+INDIRECT("AK36")+INDIRECT("AS36")+INDIRECT("BA36")+INDIRECT("BI36")</f>
        <v>0</v>
      </c>
      <c r="H36" s="6">
        <f ca="1">INDIRECT("V36")+INDIRECT("AD36")+INDIRECT("AL36")+INDIRECT("AT36")+INDIRECT("BB36")+INDIRECT("BJ36")</f>
        <v>0</v>
      </c>
      <c r="I36" s="6">
        <f ca="1">INDIRECT("W36")+INDIRECT("AE36")+INDIRECT("AM36")+INDIRECT("AU36")+INDIRECT("BC36")+INDIRECT("BK36")</f>
        <v>0</v>
      </c>
      <c r="J36" s="6">
        <f ca="1">INDIRECT("X36")+INDIRECT("AF36")+INDIRECT("AN36")+INDIRECT("AV36")+INDIRECT("BD36")+INDIRECT("BL36")</f>
        <v>0</v>
      </c>
      <c r="K36" s="6">
        <f ca="1">INDIRECT("Y36")+INDIRECT("AG36")+INDIRECT("AO36")+INDIRECT("AW36")+INDIRECT("BE36")+INDIRECT("BM36")</f>
        <v>0</v>
      </c>
      <c r="L36" s="6">
        <f ca="1">INDIRECT("Z36")+INDIRECT("AH36")+INDIRECT("AP36")+INDIRECT("AX36")+INDIRECT("BF36")+INDIRECT("BN36")</f>
        <v>0</v>
      </c>
      <c r="M36" s="6">
        <f ca="1">INDIRECT("AA36")+INDIRECT("AI36")+INDIRECT("AQ36")+INDIRECT("AY36")+INDIRECT("BG36")+INDIRECT("BO36")</f>
        <v>0</v>
      </c>
      <c r="N36" s="7">
        <f ca="1">INDIRECT("T36")+INDIRECT("U36")+INDIRECT("V36")+INDIRECT("W36")+INDIRECT("X36")+INDIRECT("Y36")+INDIRECT("Z36")+INDIRECT("AA36")</f>
        <v>100</v>
      </c>
      <c r="O36" s="6">
        <f ca="1">INDIRECT("AB36")+INDIRECT("AC36")+INDIRECT("AD36")+INDIRECT("AE36")+INDIRECT("AF36")+INDIRECT("AG36")+INDIRECT("AH36")+INDIRECT("AI36")</f>
        <v>20</v>
      </c>
      <c r="P36" s="6">
        <f ca="1">INDIRECT("AJ36")+INDIRECT("AK36")+INDIRECT("AL36")+INDIRECT("AM36")+INDIRECT("AN36")+INDIRECT("AO36")+INDIRECT("AP36")+INDIRECT("AQ36")</f>
        <v>10</v>
      </c>
      <c r="Q36" s="6">
        <f ca="1">INDIRECT("AR36")+INDIRECT("AS36")+INDIRECT("AT36")+INDIRECT("AU36")+INDIRECT("AV36")+INDIRECT("AW36")+INDIRECT("AX36")+INDIRECT("AY36")</f>
        <v>10</v>
      </c>
      <c r="R36" s="6">
        <f ca="1">INDIRECT("AZ36")+INDIRECT("BA36")+INDIRECT("BB36")+INDIRECT("BC36")+INDIRECT("BD36")+INDIRECT("BE36")+INDIRECT("BF36")+INDIRECT("BG36")</f>
        <v>0</v>
      </c>
      <c r="S36" s="6">
        <f ca="1">INDIRECT("BH36")+INDIRECT("BI36")+INDIRECT("BJ36")+INDIRECT("BK36")+INDIRECT("BL36")+INDIRECT("BM36")+INDIRECT("BN36")+INDIRECT("BO36")</f>
        <v>0</v>
      </c>
      <c r="T36" s="28">
        <v>100</v>
      </c>
      <c r="U36" s="29"/>
      <c r="V36" s="29"/>
      <c r="W36" s="29"/>
      <c r="X36" s="29"/>
      <c r="Y36" s="29"/>
      <c r="Z36" s="29"/>
      <c r="AA36" s="29"/>
      <c r="AB36" s="28">
        <v>20</v>
      </c>
      <c r="AC36" s="29"/>
      <c r="AD36" s="29"/>
      <c r="AE36" s="29"/>
      <c r="AF36" s="29"/>
      <c r="AG36" s="29"/>
      <c r="AH36" s="29"/>
      <c r="AI36" s="29"/>
      <c r="AJ36" s="28">
        <v>10</v>
      </c>
      <c r="AK36" s="29"/>
      <c r="AL36" s="29"/>
      <c r="AM36" s="29"/>
      <c r="AN36" s="29"/>
      <c r="AO36" s="29"/>
      <c r="AP36" s="29"/>
      <c r="AQ36" s="29"/>
      <c r="AR36" s="28">
        <v>10</v>
      </c>
      <c r="AS36" s="29"/>
      <c r="AT36" s="29"/>
      <c r="AU36" s="29"/>
      <c r="AV36" s="29"/>
      <c r="AW36" s="29"/>
      <c r="AX36" s="29"/>
      <c r="AY36" s="29"/>
      <c r="AZ36" s="28"/>
      <c r="BA36" s="29"/>
      <c r="BB36" s="29"/>
      <c r="BC36" s="29"/>
      <c r="BD36" s="29"/>
      <c r="BE36" s="29"/>
      <c r="BF36" s="29"/>
      <c r="BG36" s="29"/>
      <c r="BH36" s="28"/>
      <c r="BI36" s="29"/>
      <c r="BJ36" s="29"/>
      <c r="BK36" s="29"/>
      <c r="BL36" s="29"/>
      <c r="BM36" s="29"/>
      <c r="BN36" s="29"/>
      <c r="BO36" s="29"/>
      <c r="BP36" s="9">
        <v>0</v>
      </c>
      <c r="BQ36" s="1" t="s">
        <v>0</v>
      </c>
      <c r="BR36" s="1" t="s">
        <v>0</v>
      </c>
      <c r="BS36" s="1" t="s">
        <v>0</v>
      </c>
      <c r="BT36" s="1" t="s">
        <v>0</v>
      </c>
      <c r="BU36" s="1" t="s">
        <v>0</v>
      </c>
      <c r="BW36" s="1">
        <f ca="1">INDIRECT("T36")+2*INDIRECT("AB36")+3*INDIRECT("AJ36")+4*INDIRECT("AR36")+5*INDIRECT("AZ36")+6*INDIRECT("BH36")</f>
        <v>210</v>
      </c>
      <c r="BX36" s="1">
        <v>210</v>
      </c>
      <c r="BY36" s="1">
        <f ca="1">INDIRECT("U36")+2*INDIRECT("AC36")+3*INDIRECT("AK36")+4*INDIRECT("AS36")+5*INDIRECT("BA36")+6*INDIRECT("BI36")</f>
        <v>0</v>
      </c>
      <c r="BZ36" s="1">
        <v>0</v>
      </c>
      <c r="CA36" s="1">
        <f ca="1">INDIRECT("V36")+2*INDIRECT("AD36")+3*INDIRECT("AL36")+4*INDIRECT("AT36")+5*INDIRECT("BB36")+6*INDIRECT("BJ36")</f>
        <v>0</v>
      </c>
      <c r="CB36" s="1">
        <v>0</v>
      </c>
      <c r="CC36" s="1">
        <f ca="1">INDIRECT("W36")+2*INDIRECT("AE36")+3*INDIRECT("AM36")+4*INDIRECT("AU36")+5*INDIRECT("BC36")+6*INDIRECT("BK36")</f>
        <v>0</v>
      </c>
      <c r="CD36" s="1">
        <v>0</v>
      </c>
      <c r="CE36" s="1">
        <f ca="1">INDIRECT("X36")+2*INDIRECT("AF36")+3*INDIRECT("AN36")+4*INDIRECT("AV36")+5*INDIRECT("BD36")+6*INDIRECT("BL36")</f>
        <v>0</v>
      </c>
      <c r="CF36" s="1">
        <v>0</v>
      </c>
      <c r="CG36" s="1">
        <f ca="1">INDIRECT("Y36")+2*INDIRECT("AG36")+3*INDIRECT("AO36")+4*INDIRECT("AW36")+5*INDIRECT("BE36")+6*INDIRECT("BM36")</f>
        <v>0</v>
      </c>
      <c r="CH36" s="1">
        <v>0</v>
      </c>
      <c r="CI36" s="1">
        <f ca="1">INDIRECT("Z36")+2*INDIRECT("AH36")+3*INDIRECT("AP36")+4*INDIRECT("AX36")+5*INDIRECT("BF36")+6*INDIRECT("BN36")</f>
        <v>0</v>
      </c>
      <c r="CJ36" s="1">
        <v>0</v>
      </c>
      <c r="CK36" s="1">
        <f ca="1">INDIRECT("AA36")+2*INDIRECT("AI36")+3*INDIRECT("AQ36")+4*INDIRECT("AY36")+5*INDIRECT("BG36")+6*INDIRECT("BO36")</f>
        <v>0</v>
      </c>
      <c r="CL36" s="1">
        <v>0</v>
      </c>
      <c r="CM36" s="1">
        <f ca="1">INDIRECT("T36")+2*INDIRECT("U36")+3*INDIRECT("V36")+4*INDIRECT("W36")+5*INDIRECT("X36")+6*INDIRECT("Y36")+7*INDIRECT("Z36")+8*INDIRECT("AA36")</f>
        <v>100</v>
      </c>
      <c r="CN36" s="1">
        <v>100</v>
      </c>
      <c r="CO36" s="1">
        <f ca="1">INDIRECT("AB36")+2*INDIRECT("AC36")+3*INDIRECT("AD36")+4*INDIRECT("AE36")+5*INDIRECT("AF36")+6*INDIRECT("AG36")+7*INDIRECT("AH36")+8*INDIRECT("AI36")</f>
        <v>20</v>
      </c>
      <c r="CP36" s="1">
        <v>20</v>
      </c>
      <c r="CQ36" s="1">
        <f ca="1">INDIRECT("AJ36")+2*INDIRECT("AK36")+3*INDIRECT("AL36")+4*INDIRECT("AM36")+5*INDIRECT("AN36")+6*INDIRECT("AO36")+7*INDIRECT("AP36")+8*INDIRECT("AQ36")</f>
        <v>10</v>
      </c>
      <c r="CR36" s="1">
        <v>10</v>
      </c>
      <c r="CS36" s="1">
        <f ca="1">INDIRECT("AR36")+2*INDIRECT("AS36")+3*INDIRECT("AT36")+4*INDIRECT("AU36")+5*INDIRECT("AV36")+6*INDIRECT("AW36")+7*INDIRECT("AX36")+8*INDIRECT("AY36")</f>
        <v>10</v>
      </c>
      <c r="CT36" s="1">
        <v>10</v>
      </c>
      <c r="CU36" s="1">
        <f ca="1">INDIRECT("AZ36")+2*INDIRECT("BA36")+3*INDIRECT("BB36")+4*INDIRECT("BC36")+5*INDIRECT("BD36")+6*INDIRECT("BE36")+7*INDIRECT("BF36")+8*INDIRECT("BG36")</f>
        <v>0</v>
      </c>
      <c r="CV36" s="1">
        <v>0</v>
      </c>
      <c r="CW36" s="1">
        <f ca="1">INDIRECT("BH36")+2*INDIRECT("BI36")+3*INDIRECT("BJ36")+4*INDIRECT("BK36")+5*INDIRECT("BL36")+6*INDIRECT("BM36")+7*INDIRECT("BN36")+8*INDIRECT("BO36")</f>
        <v>0</v>
      </c>
      <c r="CX36" s="1">
        <v>0</v>
      </c>
    </row>
    <row r="37" spans="1:73" ht="11.25">
      <c r="A37" s="25"/>
      <c r="B37" s="25"/>
      <c r="C37" s="27" t="s">
        <v>103</v>
      </c>
      <c r="D37" s="26" t="s">
        <v>0</v>
      </c>
      <c r="E37" s="1" t="s">
        <v>6</v>
      </c>
      <c r="F37" s="7">
        <f>SUM(F35:F36)</f>
        <v>747</v>
      </c>
      <c r="G37" s="6">
        <f>SUM(G35:G36)</f>
        <v>0</v>
      </c>
      <c r="H37" s="6">
        <f>SUM(H35:H36)</f>
        <v>0</v>
      </c>
      <c r="I37" s="6">
        <f>SUM(I35:I36)</f>
        <v>0</v>
      </c>
      <c r="J37" s="6">
        <f>SUM(J35:J36)</f>
        <v>0</v>
      </c>
      <c r="K37" s="6">
        <f>SUM(K35:K36)</f>
        <v>0</v>
      </c>
      <c r="L37" s="6">
        <f>SUM(L35:L36)</f>
        <v>0</v>
      </c>
      <c r="M37" s="6">
        <f>SUM(M35:M36)</f>
        <v>0</v>
      </c>
      <c r="N37" s="7">
        <f>SUM(N35:N36)</f>
        <v>100</v>
      </c>
      <c r="O37" s="6">
        <f>SUM(O35:O36)</f>
        <v>627</v>
      </c>
      <c r="P37" s="6">
        <f>SUM(P35:P36)</f>
        <v>10</v>
      </c>
      <c r="Q37" s="6">
        <f>SUM(Q35:Q36)</f>
        <v>10</v>
      </c>
      <c r="R37" s="6">
        <f>SUM(R35:R36)</f>
        <v>0</v>
      </c>
      <c r="S37" s="6">
        <f>SUM(S35:S36)</f>
        <v>0</v>
      </c>
      <c r="T37" s="8"/>
      <c r="U37" s="5"/>
      <c r="V37" s="5"/>
      <c r="W37" s="5"/>
      <c r="X37" s="5"/>
      <c r="Y37" s="5"/>
      <c r="Z37" s="5"/>
      <c r="AA37" s="5"/>
      <c r="AB37" s="8"/>
      <c r="AC37" s="5"/>
      <c r="AD37" s="5"/>
      <c r="AE37" s="5"/>
      <c r="AF37" s="5"/>
      <c r="AG37" s="5"/>
      <c r="AH37" s="5"/>
      <c r="AI37" s="5"/>
      <c r="AJ37" s="8"/>
      <c r="AK37" s="5"/>
      <c r="AL37" s="5"/>
      <c r="AM37" s="5"/>
      <c r="AN37" s="5"/>
      <c r="AO37" s="5"/>
      <c r="AP37" s="5"/>
      <c r="AQ37" s="5"/>
      <c r="AR37" s="8"/>
      <c r="AS37" s="5"/>
      <c r="AT37" s="5"/>
      <c r="AU37" s="5"/>
      <c r="AV37" s="5"/>
      <c r="AW37" s="5"/>
      <c r="AX37" s="5"/>
      <c r="AY37" s="5"/>
      <c r="AZ37" s="8"/>
      <c r="BA37" s="5"/>
      <c r="BB37" s="5"/>
      <c r="BC37" s="5"/>
      <c r="BD37" s="5"/>
      <c r="BE37" s="5"/>
      <c r="BF37" s="5"/>
      <c r="BG37" s="5"/>
      <c r="BH37" s="8"/>
      <c r="BI37" s="5"/>
      <c r="BJ37" s="5"/>
      <c r="BK37" s="5"/>
      <c r="BL37" s="5"/>
      <c r="BM37" s="5"/>
      <c r="BN37" s="5"/>
      <c r="BO37" s="5"/>
      <c r="BP37" s="9">
        <v>0</v>
      </c>
      <c r="BQ37" s="1" t="s">
        <v>0</v>
      </c>
      <c r="BR37" s="1" t="s">
        <v>0</v>
      </c>
      <c r="BS37" s="1" t="s">
        <v>0</v>
      </c>
      <c r="BT37" s="1" t="s">
        <v>0</v>
      </c>
      <c r="BU37" s="1" t="s">
        <v>0</v>
      </c>
    </row>
    <row r="38" spans="3:73" ht="11.25">
      <c r="C38" s="1" t="s">
        <v>0</v>
      </c>
      <c r="D38" s="1" t="s">
        <v>0</v>
      </c>
      <c r="E38" s="1" t="s">
        <v>0</v>
      </c>
      <c r="F38" s="7"/>
      <c r="G38" s="6"/>
      <c r="H38" s="6"/>
      <c r="I38" s="6"/>
      <c r="J38" s="6"/>
      <c r="K38" s="6"/>
      <c r="L38" s="6"/>
      <c r="M38" s="6"/>
      <c r="N38" s="7"/>
      <c r="O38" s="6"/>
      <c r="P38" s="6"/>
      <c r="Q38" s="6"/>
      <c r="R38" s="6"/>
      <c r="S38" s="6"/>
      <c r="T38" s="8"/>
      <c r="U38" s="5"/>
      <c r="V38" s="5"/>
      <c r="W38" s="5"/>
      <c r="X38" s="5"/>
      <c r="Y38" s="5"/>
      <c r="Z38" s="5"/>
      <c r="AA38" s="5"/>
      <c r="AB38" s="8"/>
      <c r="AC38" s="5"/>
      <c r="AD38" s="5"/>
      <c r="AE38" s="5"/>
      <c r="AF38" s="5"/>
      <c r="AG38" s="5"/>
      <c r="AH38" s="5"/>
      <c r="AI38" s="5"/>
      <c r="AJ38" s="8"/>
      <c r="AK38" s="5"/>
      <c r="AL38" s="5"/>
      <c r="AM38" s="5"/>
      <c r="AN38" s="5"/>
      <c r="AO38" s="5"/>
      <c r="AP38" s="5"/>
      <c r="AQ38" s="5"/>
      <c r="AR38" s="8"/>
      <c r="AS38" s="5"/>
      <c r="AT38" s="5"/>
      <c r="AU38" s="5"/>
      <c r="AV38" s="5"/>
      <c r="AW38" s="5"/>
      <c r="AX38" s="5"/>
      <c r="AY38" s="5"/>
      <c r="AZ38" s="8"/>
      <c r="BA38" s="5"/>
      <c r="BB38" s="5"/>
      <c r="BC38" s="5"/>
      <c r="BD38" s="5"/>
      <c r="BE38" s="5"/>
      <c r="BF38" s="5"/>
      <c r="BG38" s="5"/>
      <c r="BH38" s="8"/>
      <c r="BI38" s="5"/>
      <c r="BJ38" s="5"/>
      <c r="BK38" s="5"/>
      <c r="BL38" s="5"/>
      <c r="BM38" s="5"/>
      <c r="BN38" s="5"/>
      <c r="BO38" s="5"/>
      <c r="BP38" s="9"/>
      <c r="BT38" s="1" t="s">
        <v>0</v>
      </c>
      <c r="BU38" s="1" t="s">
        <v>0</v>
      </c>
    </row>
    <row r="39" spans="1:102" ht="11.25">
      <c r="A39" s="30" t="s">
        <v>1</v>
      </c>
      <c r="B39" s="31" t="str">
        <f>HYPERLINK("http://www.dot.ca.gov/hq/transprog/stip2004/ff_sheets/03-2l114.xls","2L114")</f>
        <v>2L114</v>
      </c>
      <c r="C39" s="30" t="s">
        <v>0</v>
      </c>
      <c r="D39" s="30" t="s">
        <v>28</v>
      </c>
      <c r="E39" s="30" t="s">
        <v>3</v>
      </c>
      <c r="F39" s="32">
        <f ca="1">INDIRECT("T39")+INDIRECT("AB39")+INDIRECT("AJ39")+INDIRECT("AR39")+INDIRECT("AZ39")+INDIRECT("BH39")</f>
        <v>0</v>
      </c>
      <c r="G39" s="33">
        <f ca="1">INDIRECT("U39")+INDIRECT("AC39")+INDIRECT("AK39")+INDIRECT("AS39")+INDIRECT("BA39")+INDIRECT("BI39")</f>
        <v>195</v>
      </c>
      <c r="H39" s="33">
        <f ca="1">INDIRECT("V39")+INDIRECT("AD39")+INDIRECT("AL39")+INDIRECT("AT39")+INDIRECT("BB39")+INDIRECT("BJ39")</f>
        <v>0</v>
      </c>
      <c r="I39" s="33">
        <f ca="1">INDIRECT("W39")+INDIRECT("AE39")+INDIRECT("AM39")+INDIRECT("AU39")+INDIRECT("BC39")+INDIRECT("BK39")</f>
        <v>0</v>
      </c>
      <c r="J39" s="33">
        <f ca="1">INDIRECT("X39")+INDIRECT("AF39")+INDIRECT("AN39")+INDIRECT("AV39")+INDIRECT("BD39")+INDIRECT("BL39")</f>
        <v>0</v>
      </c>
      <c r="K39" s="33">
        <f ca="1">INDIRECT("Y39")+INDIRECT("AG39")+INDIRECT("AO39")+INDIRECT("AW39")+INDIRECT("BE39")+INDIRECT("BM39")</f>
        <v>0</v>
      </c>
      <c r="L39" s="33">
        <f ca="1">INDIRECT("Z39")+INDIRECT("AH39")+INDIRECT("AP39")+INDIRECT("AX39")+INDIRECT("BF39")+INDIRECT("BN39")</f>
        <v>0</v>
      </c>
      <c r="M39" s="33">
        <f ca="1">INDIRECT("AA39")+INDIRECT("AI39")+INDIRECT("AQ39")+INDIRECT("AY39")+INDIRECT("BG39")+INDIRECT("BO39")</f>
        <v>0</v>
      </c>
      <c r="N39" s="32">
        <f ca="1">INDIRECT("T39")+INDIRECT("U39")+INDIRECT("V39")+INDIRECT("W39")+INDIRECT("X39")+INDIRECT("Y39")+INDIRECT("Z39")+INDIRECT("AA39")</f>
        <v>0</v>
      </c>
      <c r="O39" s="33">
        <f ca="1">INDIRECT("AB39")+INDIRECT("AC39")+INDIRECT("AD39")+INDIRECT("AE39")+INDIRECT("AF39")+INDIRECT("AG39")+INDIRECT("AH39")+INDIRECT("AI39")</f>
        <v>195</v>
      </c>
      <c r="P39" s="33">
        <f ca="1">INDIRECT("AJ39")+INDIRECT("AK39")+INDIRECT("AL39")+INDIRECT("AM39")+INDIRECT("AN39")+INDIRECT("AO39")+INDIRECT("AP39")+INDIRECT("AQ39")</f>
        <v>0</v>
      </c>
      <c r="Q39" s="33">
        <f ca="1">INDIRECT("AR39")+INDIRECT("AS39")+INDIRECT("AT39")+INDIRECT("AU39")+INDIRECT("AV39")+INDIRECT("AW39")+INDIRECT("AX39")+INDIRECT("AY39")</f>
        <v>0</v>
      </c>
      <c r="R39" s="33">
        <f ca="1">INDIRECT("AZ39")+INDIRECT("BA39")+INDIRECT("BB39")+INDIRECT("BC39")+INDIRECT("BD39")+INDIRECT("BE39")+INDIRECT("BF39")+INDIRECT("BG39")</f>
        <v>0</v>
      </c>
      <c r="S39" s="33">
        <f ca="1">INDIRECT("BH39")+INDIRECT("BI39")+INDIRECT("BJ39")+INDIRECT("BK39")+INDIRECT("BL39")+INDIRECT("BM39")+INDIRECT("BN39")+INDIRECT("BO39")</f>
        <v>0</v>
      </c>
      <c r="T39" s="34"/>
      <c r="U39" s="35"/>
      <c r="V39" s="35"/>
      <c r="W39" s="35"/>
      <c r="X39" s="35"/>
      <c r="Y39" s="35"/>
      <c r="Z39" s="35"/>
      <c r="AA39" s="35"/>
      <c r="AB39" s="34"/>
      <c r="AC39" s="35">
        <v>195</v>
      </c>
      <c r="AD39" s="35"/>
      <c r="AE39" s="35"/>
      <c r="AF39" s="35"/>
      <c r="AG39" s="35"/>
      <c r="AH39" s="35"/>
      <c r="AI39" s="35"/>
      <c r="AJ39" s="34"/>
      <c r="AK39" s="35"/>
      <c r="AL39" s="35"/>
      <c r="AM39" s="35"/>
      <c r="AN39" s="35"/>
      <c r="AO39" s="35"/>
      <c r="AP39" s="35"/>
      <c r="AQ39" s="35"/>
      <c r="AR39" s="34"/>
      <c r="AS39" s="35"/>
      <c r="AT39" s="35"/>
      <c r="AU39" s="35"/>
      <c r="AV39" s="35"/>
      <c r="AW39" s="35"/>
      <c r="AX39" s="35"/>
      <c r="AY39" s="35"/>
      <c r="AZ39" s="34"/>
      <c r="BA39" s="35"/>
      <c r="BB39" s="35"/>
      <c r="BC39" s="35"/>
      <c r="BD39" s="35"/>
      <c r="BE39" s="35"/>
      <c r="BF39" s="35"/>
      <c r="BG39" s="35"/>
      <c r="BH39" s="34"/>
      <c r="BI39" s="35"/>
      <c r="BJ39" s="35"/>
      <c r="BK39" s="35"/>
      <c r="BL39" s="35"/>
      <c r="BM39" s="35"/>
      <c r="BN39" s="35"/>
      <c r="BO39" s="36"/>
      <c r="BP39" s="9">
        <v>10200000092</v>
      </c>
      <c r="BQ39" s="1" t="s">
        <v>3</v>
      </c>
      <c r="BR39" s="1" t="s">
        <v>0</v>
      </c>
      <c r="BS39" s="1" t="s">
        <v>0</v>
      </c>
      <c r="BT39" s="1" t="s">
        <v>0</v>
      </c>
      <c r="BU39" s="1" t="s">
        <v>0</v>
      </c>
      <c r="BW39" s="1">
        <f ca="1">INDIRECT("T39")+2*INDIRECT("AB39")+3*INDIRECT("AJ39")+4*INDIRECT("AR39")+5*INDIRECT("AZ39")+6*INDIRECT("BH39")</f>
        <v>0</v>
      </c>
      <c r="BX39" s="1">
        <v>0</v>
      </c>
      <c r="BY39" s="1">
        <f ca="1">INDIRECT("U39")+2*INDIRECT("AC39")+3*INDIRECT("AK39")+4*INDIRECT("AS39")+5*INDIRECT("BA39")+6*INDIRECT("BI39")</f>
        <v>390</v>
      </c>
      <c r="BZ39" s="1">
        <v>390</v>
      </c>
      <c r="CA39" s="1">
        <f ca="1">INDIRECT("V39")+2*INDIRECT("AD39")+3*INDIRECT("AL39")+4*INDIRECT("AT39")+5*INDIRECT("BB39")+6*INDIRECT("BJ39")</f>
        <v>0</v>
      </c>
      <c r="CB39" s="1">
        <v>0</v>
      </c>
      <c r="CC39" s="1">
        <f ca="1">INDIRECT("W39")+2*INDIRECT("AE39")+3*INDIRECT("AM39")+4*INDIRECT("AU39")+5*INDIRECT("BC39")+6*INDIRECT("BK39")</f>
        <v>0</v>
      </c>
      <c r="CD39" s="1">
        <v>0</v>
      </c>
      <c r="CE39" s="1">
        <f ca="1">INDIRECT("X39")+2*INDIRECT("AF39")+3*INDIRECT("AN39")+4*INDIRECT("AV39")+5*INDIRECT("BD39")+6*INDIRECT("BL39")</f>
        <v>0</v>
      </c>
      <c r="CF39" s="1">
        <v>0</v>
      </c>
      <c r="CG39" s="1">
        <f ca="1">INDIRECT("Y39")+2*INDIRECT("AG39")+3*INDIRECT("AO39")+4*INDIRECT("AW39")+5*INDIRECT("BE39")+6*INDIRECT("BM39")</f>
        <v>0</v>
      </c>
      <c r="CH39" s="1">
        <v>0</v>
      </c>
      <c r="CI39" s="1">
        <f ca="1">INDIRECT("Z39")+2*INDIRECT("AH39")+3*INDIRECT("AP39")+4*INDIRECT("AX39")+5*INDIRECT("BF39")+6*INDIRECT("BN39")</f>
        <v>0</v>
      </c>
      <c r="CJ39" s="1">
        <v>0</v>
      </c>
      <c r="CK39" s="1">
        <f ca="1">INDIRECT("AA39")+2*INDIRECT("AI39")+3*INDIRECT("AQ39")+4*INDIRECT("AY39")+5*INDIRECT("BG39")+6*INDIRECT("BO39")</f>
        <v>0</v>
      </c>
      <c r="CL39" s="1">
        <v>0</v>
      </c>
      <c r="CM39" s="1">
        <f ca="1">INDIRECT("T39")+2*INDIRECT("U39")+3*INDIRECT("V39")+4*INDIRECT("W39")+5*INDIRECT("X39")+6*INDIRECT("Y39")+7*INDIRECT("Z39")+8*INDIRECT("AA39")</f>
        <v>0</v>
      </c>
      <c r="CN39" s="1">
        <v>0</v>
      </c>
      <c r="CO39" s="1">
        <f ca="1">INDIRECT("AB39")+2*INDIRECT("AC39")+3*INDIRECT("AD39")+4*INDIRECT("AE39")+5*INDIRECT("AF39")+6*INDIRECT("AG39")+7*INDIRECT("AH39")+8*INDIRECT("AI39")</f>
        <v>390</v>
      </c>
      <c r="CP39" s="1">
        <v>390</v>
      </c>
      <c r="CQ39" s="1">
        <f ca="1">INDIRECT("AJ39")+2*INDIRECT("AK39")+3*INDIRECT("AL39")+4*INDIRECT("AM39")+5*INDIRECT("AN39")+6*INDIRECT("AO39")+7*INDIRECT("AP39")+8*INDIRECT("AQ39")</f>
        <v>0</v>
      </c>
      <c r="CR39" s="1">
        <v>0</v>
      </c>
      <c r="CS39" s="1">
        <f ca="1">INDIRECT("AR39")+2*INDIRECT("AS39")+3*INDIRECT("AT39")+4*INDIRECT("AU39")+5*INDIRECT("AV39")+6*INDIRECT("AW39")+7*INDIRECT("AX39")+8*INDIRECT("AY39")</f>
        <v>0</v>
      </c>
      <c r="CT39" s="1">
        <v>0</v>
      </c>
      <c r="CU39" s="1">
        <f ca="1">INDIRECT("AZ39")+2*INDIRECT("BA39")+3*INDIRECT("BB39")+4*INDIRECT("BC39")+5*INDIRECT("BD39")+6*INDIRECT("BE39")+7*INDIRECT("BF39")+8*INDIRECT("BG39")</f>
        <v>0</v>
      </c>
      <c r="CV39" s="1">
        <v>0</v>
      </c>
      <c r="CW39" s="1">
        <f ca="1">INDIRECT("BH39")+2*INDIRECT("BI39")+3*INDIRECT("BJ39")+4*INDIRECT("BK39")+5*INDIRECT("BL39")+6*INDIRECT("BM39")+7*INDIRECT("BN39")+8*INDIRECT("BO39")</f>
        <v>0</v>
      </c>
      <c r="CX39" s="1">
        <v>0</v>
      </c>
    </row>
    <row r="40" spans="1:102" ht="11.25">
      <c r="A40" s="1" t="s">
        <v>0</v>
      </c>
      <c r="B40" s="1" t="s">
        <v>31</v>
      </c>
      <c r="C40" s="1" t="s">
        <v>0</v>
      </c>
      <c r="D40" s="1" t="s">
        <v>32</v>
      </c>
      <c r="E40" s="1" t="s">
        <v>13</v>
      </c>
      <c r="F40" s="7">
        <f ca="1">INDIRECT("T40")+INDIRECT("AB40")+INDIRECT("AJ40")+INDIRECT("AR40")+INDIRECT("AZ40")+INDIRECT("BH40")</f>
        <v>15</v>
      </c>
      <c r="G40" s="6">
        <f ca="1">INDIRECT("U40")+INDIRECT("AC40")+INDIRECT("AK40")+INDIRECT("AS40")+INDIRECT("BA40")+INDIRECT("BI40")</f>
        <v>255</v>
      </c>
      <c r="H40" s="6">
        <f ca="1">INDIRECT("V40")+INDIRECT("AD40")+INDIRECT("AL40")+INDIRECT("AT40")+INDIRECT("BB40")+INDIRECT("BJ40")</f>
        <v>0</v>
      </c>
      <c r="I40" s="6">
        <f ca="1">INDIRECT("W40")+INDIRECT("AE40")+INDIRECT("AM40")+INDIRECT("AU40")+INDIRECT("BC40")+INDIRECT("BK40")</f>
        <v>0</v>
      </c>
      <c r="J40" s="6">
        <f ca="1">INDIRECT("X40")+INDIRECT("AF40")+INDIRECT("AN40")+INDIRECT("AV40")+INDIRECT("BD40")+INDIRECT("BL40")</f>
        <v>0</v>
      </c>
      <c r="K40" s="6">
        <f ca="1">INDIRECT("Y40")+INDIRECT("AG40")+INDIRECT("AO40")+INDIRECT("AW40")+INDIRECT("BE40")+INDIRECT("BM40")</f>
        <v>0</v>
      </c>
      <c r="L40" s="6">
        <f ca="1">INDIRECT("Z40")+INDIRECT("AH40")+INDIRECT("AP40")+INDIRECT("AX40")+INDIRECT("BF40")+INDIRECT("BN40")</f>
        <v>0</v>
      </c>
      <c r="M40" s="6">
        <f ca="1">INDIRECT("AA40")+INDIRECT("AI40")+INDIRECT("AQ40")+INDIRECT("AY40")+INDIRECT("BG40")+INDIRECT("BO40")</f>
        <v>0</v>
      </c>
      <c r="N40" s="7">
        <f ca="1">INDIRECT("T40")+INDIRECT("U40")+INDIRECT("V40")+INDIRECT("W40")+INDIRECT("X40")+INDIRECT("Y40")+INDIRECT("Z40")+INDIRECT("AA40")</f>
        <v>0</v>
      </c>
      <c r="O40" s="6">
        <f ca="1">INDIRECT("AB40")+INDIRECT("AC40")+INDIRECT("AD40")+INDIRECT("AE40")+INDIRECT("AF40")+INDIRECT("AG40")+INDIRECT("AH40")+INDIRECT("AI40")</f>
        <v>255</v>
      </c>
      <c r="P40" s="6">
        <f ca="1">INDIRECT("AJ40")+INDIRECT("AK40")+INDIRECT("AL40")+INDIRECT("AM40")+INDIRECT("AN40")+INDIRECT("AO40")+INDIRECT("AP40")+INDIRECT("AQ40")</f>
        <v>5</v>
      </c>
      <c r="Q40" s="6">
        <f ca="1">INDIRECT("AR40")+INDIRECT("AS40")+INDIRECT("AT40")+INDIRECT("AU40")+INDIRECT("AV40")+INDIRECT("AW40")+INDIRECT("AX40")+INDIRECT("AY40")</f>
        <v>10</v>
      </c>
      <c r="R40" s="6">
        <f ca="1">INDIRECT("AZ40")+INDIRECT("BA40")+INDIRECT("BB40")+INDIRECT("BC40")+INDIRECT("BD40")+INDIRECT("BE40")+INDIRECT("BF40")+INDIRECT("BG40")</f>
        <v>0</v>
      </c>
      <c r="S40" s="6">
        <f ca="1">INDIRECT("BH40")+INDIRECT("BI40")+INDIRECT("BJ40")+INDIRECT("BK40")+INDIRECT("BL40")+INDIRECT("BM40")+INDIRECT("BN40")+INDIRECT("BO40")</f>
        <v>0</v>
      </c>
      <c r="T40" s="28"/>
      <c r="U40" s="29"/>
      <c r="V40" s="29"/>
      <c r="W40" s="29"/>
      <c r="X40" s="29"/>
      <c r="Y40" s="29"/>
      <c r="Z40" s="29"/>
      <c r="AA40" s="29"/>
      <c r="AB40" s="28"/>
      <c r="AC40" s="29">
        <v>255</v>
      </c>
      <c r="AD40" s="29"/>
      <c r="AE40" s="29"/>
      <c r="AF40" s="29"/>
      <c r="AG40" s="29"/>
      <c r="AH40" s="29"/>
      <c r="AI40" s="29"/>
      <c r="AJ40" s="28">
        <v>5</v>
      </c>
      <c r="AK40" s="29"/>
      <c r="AL40" s="29"/>
      <c r="AM40" s="29"/>
      <c r="AN40" s="29"/>
      <c r="AO40" s="29"/>
      <c r="AP40" s="29"/>
      <c r="AQ40" s="29"/>
      <c r="AR40" s="28">
        <v>10</v>
      </c>
      <c r="AS40" s="29"/>
      <c r="AT40" s="29"/>
      <c r="AU40" s="29"/>
      <c r="AV40" s="29"/>
      <c r="AW40" s="29"/>
      <c r="AX40" s="29"/>
      <c r="AY40" s="29"/>
      <c r="AZ40" s="28"/>
      <c r="BA40" s="29"/>
      <c r="BB40" s="29"/>
      <c r="BC40" s="29"/>
      <c r="BD40" s="29"/>
      <c r="BE40" s="29"/>
      <c r="BF40" s="29"/>
      <c r="BG40" s="29"/>
      <c r="BH40" s="28"/>
      <c r="BI40" s="29"/>
      <c r="BJ40" s="29"/>
      <c r="BK40" s="29"/>
      <c r="BL40" s="29"/>
      <c r="BM40" s="29"/>
      <c r="BN40" s="29"/>
      <c r="BO40" s="29"/>
      <c r="BP40" s="9">
        <v>0</v>
      </c>
      <c r="BQ40" s="1" t="s">
        <v>0</v>
      </c>
      <c r="BR40" s="1" t="s">
        <v>0</v>
      </c>
      <c r="BS40" s="1" t="s">
        <v>0</v>
      </c>
      <c r="BT40" s="1" t="s">
        <v>0</v>
      </c>
      <c r="BU40" s="1" t="s">
        <v>0</v>
      </c>
      <c r="BW40" s="1">
        <f ca="1">INDIRECT("T40")+2*INDIRECT("AB40")+3*INDIRECT("AJ40")+4*INDIRECT("AR40")+5*INDIRECT("AZ40")+6*INDIRECT("BH40")</f>
        <v>55</v>
      </c>
      <c r="BX40" s="1">
        <v>55</v>
      </c>
      <c r="BY40" s="1">
        <f ca="1">INDIRECT("U40")+2*INDIRECT("AC40")+3*INDIRECT("AK40")+4*INDIRECT("AS40")+5*INDIRECT("BA40")+6*INDIRECT("BI40")</f>
        <v>510</v>
      </c>
      <c r="BZ40" s="1">
        <v>510</v>
      </c>
      <c r="CA40" s="1">
        <f ca="1">INDIRECT("V40")+2*INDIRECT("AD40")+3*INDIRECT("AL40")+4*INDIRECT("AT40")+5*INDIRECT("BB40")+6*INDIRECT("BJ40")</f>
        <v>0</v>
      </c>
      <c r="CB40" s="1">
        <v>0</v>
      </c>
      <c r="CC40" s="1">
        <f ca="1">INDIRECT("W40")+2*INDIRECT("AE40")+3*INDIRECT("AM40")+4*INDIRECT("AU40")+5*INDIRECT("BC40")+6*INDIRECT("BK40")</f>
        <v>0</v>
      </c>
      <c r="CD40" s="1">
        <v>0</v>
      </c>
      <c r="CE40" s="1">
        <f ca="1">INDIRECT("X40")+2*INDIRECT("AF40")+3*INDIRECT("AN40")+4*INDIRECT("AV40")+5*INDIRECT("BD40")+6*INDIRECT("BL40")</f>
        <v>0</v>
      </c>
      <c r="CF40" s="1">
        <v>0</v>
      </c>
      <c r="CG40" s="1">
        <f ca="1">INDIRECT("Y40")+2*INDIRECT("AG40")+3*INDIRECT("AO40")+4*INDIRECT("AW40")+5*INDIRECT("BE40")+6*INDIRECT("BM40")</f>
        <v>0</v>
      </c>
      <c r="CH40" s="1">
        <v>0</v>
      </c>
      <c r="CI40" s="1">
        <f ca="1">INDIRECT("Z40")+2*INDIRECT("AH40")+3*INDIRECT("AP40")+4*INDIRECT("AX40")+5*INDIRECT("BF40")+6*INDIRECT("BN40")</f>
        <v>0</v>
      </c>
      <c r="CJ40" s="1">
        <v>0</v>
      </c>
      <c r="CK40" s="1">
        <f ca="1">INDIRECT("AA40")+2*INDIRECT("AI40")+3*INDIRECT("AQ40")+4*INDIRECT("AY40")+5*INDIRECT("BG40")+6*INDIRECT("BO40")</f>
        <v>0</v>
      </c>
      <c r="CL40" s="1">
        <v>0</v>
      </c>
      <c r="CM40" s="1">
        <f ca="1">INDIRECT("T40")+2*INDIRECT("U40")+3*INDIRECT("V40")+4*INDIRECT("W40")+5*INDIRECT("X40")+6*INDIRECT("Y40")+7*INDIRECT("Z40")+8*INDIRECT("AA40")</f>
        <v>0</v>
      </c>
      <c r="CN40" s="1">
        <v>0</v>
      </c>
      <c r="CO40" s="1">
        <f ca="1">INDIRECT("AB40")+2*INDIRECT("AC40")+3*INDIRECT("AD40")+4*INDIRECT("AE40")+5*INDIRECT("AF40")+6*INDIRECT("AG40")+7*INDIRECT("AH40")+8*INDIRECT("AI40")</f>
        <v>510</v>
      </c>
      <c r="CP40" s="1">
        <v>510</v>
      </c>
      <c r="CQ40" s="1">
        <f ca="1">INDIRECT("AJ40")+2*INDIRECT("AK40")+3*INDIRECT("AL40")+4*INDIRECT("AM40")+5*INDIRECT("AN40")+6*INDIRECT("AO40")+7*INDIRECT("AP40")+8*INDIRECT("AQ40")</f>
        <v>5</v>
      </c>
      <c r="CR40" s="1">
        <v>5</v>
      </c>
      <c r="CS40" s="1">
        <f ca="1">INDIRECT("AR40")+2*INDIRECT("AS40")+3*INDIRECT("AT40")+4*INDIRECT("AU40")+5*INDIRECT("AV40")+6*INDIRECT("AW40")+7*INDIRECT("AX40")+8*INDIRECT("AY40")</f>
        <v>10</v>
      </c>
      <c r="CT40" s="1">
        <v>10</v>
      </c>
      <c r="CU40" s="1">
        <f ca="1">INDIRECT("AZ40")+2*INDIRECT("BA40")+3*INDIRECT("BB40")+4*INDIRECT("BC40")+5*INDIRECT("BD40")+6*INDIRECT("BE40")+7*INDIRECT("BF40")+8*INDIRECT("BG40")</f>
        <v>0</v>
      </c>
      <c r="CV40" s="1">
        <v>0</v>
      </c>
      <c r="CW40" s="1">
        <f ca="1">INDIRECT("BH40")+2*INDIRECT("BI40")+3*INDIRECT("BJ40")+4*INDIRECT("BK40")+5*INDIRECT("BL40")+6*INDIRECT("BM40")+7*INDIRECT("BN40")+8*INDIRECT("BO40")</f>
        <v>0</v>
      </c>
      <c r="CX40" s="1">
        <v>0</v>
      </c>
    </row>
    <row r="41" spans="1:73" ht="11.25">
      <c r="A41" s="25"/>
      <c r="B41" s="25"/>
      <c r="C41" s="27" t="s">
        <v>103</v>
      </c>
      <c r="D41" s="26" t="s">
        <v>0</v>
      </c>
      <c r="E41" s="1" t="s">
        <v>6</v>
      </c>
      <c r="F41" s="7">
        <f>SUM(F39:F40)</f>
        <v>15</v>
      </c>
      <c r="G41" s="6">
        <f>SUM(G39:G40)</f>
        <v>450</v>
      </c>
      <c r="H41" s="6">
        <f>SUM(H39:H40)</f>
        <v>0</v>
      </c>
      <c r="I41" s="6">
        <f>SUM(I39:I40)</f>
        <v>0</v>
      </c>
      <c r="J41" s="6">
        <f>SUM(J39:J40)</f>
        <v>0</v>
      </c>
      <c r="K41" s="6">
        <f>SUM(K39:K40)</f>
        <v>0</v>
      </c>
      <c r="L41" s="6">
        <f>SUM(L39:L40)</f>
        <v>0</v>
      </c>
      <c r="M41" s="6">
        <f>SUM(M39:M40)</f>
        <v>0</v>
      </c>
      <c r="N41" s="7">
        <f>SUM(N39:N40)</f>
        <v>0</v>
      </c>
      <c r="O41" s="6">
        <f>SUM(O39:O40)</f>
        <v>450</v>
      </c>
      <c r="P41" s="6">
        <f>SUM(P39:P40)</f>
        <v>5</v>
      </c>
      <c r="Q41" s="6">
        <f>SUM(Q39:Q40)</f>
        <v>10</v>
      </c>
      <c r="R41" s="6">
        <f>SUM(R39:R40)</f>
        <v>0</v>
      </c>
      <c r="S41" s="6">
        <f>SUM(S39:S40)</f>
        <v>0</v>
      </c>
      <c r="T41" s="8"/>
      <c r="U41" s="5"/>
      <c r="V41" s="5"/>
      <c r="W41" s="5"/>
      <c r="X41" s="5"/>
      <c r="Y41" s="5"/>
      <c r="Z41" s="5"/>
      <c r="AA41" s="5"/>
      <c r="AB41" s="8"/>
      <c r="AC41" s="5"/>
      <c r="AD41" s="5"/>
      <c r="AE41" s="5"/>
      <c r="AF41" s="5"/>
      <c r="AG41" s="5"/>
      <c r="AH41" s="5"/>
      <c r="AI41" s="5"/>
      <c r="AJ41" s="8"/>
      <c r="AK41" s="5"/>
      <c r="AL41" s="5"/>
      <c r="AM41" s="5"/>
      <c r="AN41" s="5"/>
      <c r="AO41" s="5"/>
      <c r="AP41" s="5"/>
      <c r="AQ41" s="5"/>
      <c r="AR41" s="8"/>
      <c r="AS41" s="5"/>
      <c r="AT41" s="5"/>
      <c r="AU41" s="5"/>
      <c r="AV41" s="5"/>
      <c r="AW41" s="5"/>
      <c r="AX41" s="5"/>
      <c r="AY41" s="5"/>
      <c r="AZ41" s="8"/>
      <c r="BA41" s="5"/>
      <c r="BB41" s="5"/>
      <c r="BC41" s="5"/>
      <c r="BD41" s="5"/>
      <c r="BE41" s="5"/>
      <c r="BF41" s="5"/>
      <c r="BG41" s="5"/>
      <c r="BH41" s="8"/>
      <c r="BI41" s="5"/>
      <c r="BJ41" s="5"/>
      <c r="BK41" s="5"/>
      <c r="BL41" s="5"/>
      <c r="BM41" s="5"/>
      <c r="BN41" s="5"/>
      <c r="BO41" s="5"/>
      <c r="BP41" s="9">
        <v>0</v>
      </c>
      <c r="BQ41" s="1" t="s">
        <v>0</v>
      </c>
      <c r="BR41" s="1" t="s">
        <v>0</v>
      </c>
      <c r="BS41" s="1" t="s">
        <v>0</v>
      </c>
      <c r="BT41" s="1" t="s">
        <v>0</v>
      </c>
      <c r="BU41" s="1" t="s">
        <v>0</v>
      </c>
    </row>
    <row r="42" spans="3:73" ht="11.25">
      <c r="C42" s="1" t="s">
        <v>0</v>
      </c>
      <c r="D42" s="1" t="s">
        <v>0</v>
      </c>
      <c r="E42" s="1" t="s">
        <v>0</v>
      </c>
      <c r="F42" s="7"/>
      <c r="G42" s="6"/>
      <c r="H42" s="6"/>
      <c r="I42" s="6"/>
      <c r="J42" s="6"/>
      <c r="K42" s="6"/>
      <c r="L42" s="6"/>
      <c r="M42" s="6"/>
      <c r="N42" s="7"/>
      <c r="O42" s="6"/>
      <c r="P42" s="6"/>
      <c r="Q42" s="6"/>
      <c r="R42" s="6"/>
      <c r="S42" s="6"/>
      <c r="T42" s="8"/>
      <c r="U42" s="5"/>
      <c r="V42" s="5"/>
      <c r="W42" s="5"/>
      <c r="X42" s="5"/>
      <c r="Y42" s="5"/>
      <c r="Z42" s="5"/>
      <c r="AA42" s="5"/>
      <c r="AB42" s="8"/>
      <c r="AC42" s="5"/>
      <c r="AD42" s="5"/>
      <c r="AE42" s="5"/>
      <c r="AF42" s="5"/>
      <c r="AG42" s="5"/>
      <c r="AH42" s="5"/>
      <c r="AI42" s="5"/>
      <c r="AJ42" s="8"/>
      <c r="AK42" s="5"/>
      <c r="AL42" s="5"/>
      <c r="AM42" s="5"/>
      <c r="AN42" s="5"/>
      <c r="AO42" s="5"/>
      <c r="AP42" s="5"/>
      <c r="AQ42" s="5"/>
      <c r="AR42" s="8"/>
      <c r="AS42" s="5"/>
      <c r="AT42" s="5"/>
      <c r="AU42" s="5"/>
      <c r="AV42" s="5"/>
      <c r="AW42" s="5"/>
      <c r="AX42" s="5"/>
      <c r="AY42" s="5"/>
      <c r="AZ42" s="8"/>
      <c r="BA42" s="5"/>
      <c r="BB42" s="5"/>
      <c r="BC42" s="5"/>
      <c r="BD42" s="5"/>
      <c r="BE42" s="5"/>
      <c r="BF42" s="5"/>
      <c r="BG42" s="5"/>
      <c r="BH42" s="8"/>
      <c r="BI42" s="5"/>
      <c r="BJ42" s="5"/>
      <c r="BK42" s="5"/>
      <c r="BL42" s="5"/>
      <c r="BM42" s="5"/>
      <c r="BN42" s="5"/>
      <c r="BO42" s="5"/>
      <c r="BP42" s="9"/>
      <c r="BT42" s="1" t="s">
        <v>0</v>
      </c>
      <c r="BU42" s="1" t="s">
        <v>0</v>
      </c>
    </row>
    <row r="43" spans="1:102" ht="11.25">
      <c r="A43" s="30" t="s">
        <v>1</v>
      </c>
      <c r="B43" s="31" t="str">
        <f>HYPERLINK("http://www.dot.ca.gov/hq/transprog/stip2004/ff_sheets/03-2l116.xls","2L116")</f>
        <v>2L116</v>
      </c>
      <c r="C43" s="30" t="s">
        <v>0</v>
      </c>
      <c r="D43" s="30" t="s">
        <v>28</v>
      </c>
      <c r="E43" s="30" t="s">
        <v>3</v>
      </c>
      <c r="F43" s="32">
        <f ca="1">INDIRECT("T43")+INDIRECT("AB43")+INDIRECT("AJ43")+INDIRECT("AR43")+INDIRECT("AZ43")+INDIRECT("BH43")</f>
        <v>0</v>
      </c>
      <c r="G43" s="33">
        <f ca="1">INDIRECT("U43")+INDIRECT("AC43")+INDIRECT("AK43")+INDIRECT("AS43")+INDIRECT("BA43")+INDIRECT("BI43")</f>
        <v>0</v>
      </c>
      <c r="H43" s="33">
        <f ca="1">INDIRECT("V43")+INDIRECT("AD43")+INDIRECT("AL43")+INDIRECT("AT43")+INDIRECT("BB43")+INDIRECT("BJ43")</f>
        <v>0</v>
      </c>
      <c r="I43" s="33">
        <f ca="1">INDIRECT("W43")+INDIRECT("AE43")+INDIRECT("AM43")+INDIRECT("AU43")+INDIRECT("BC43")+INDIRECT("BK43")</f>
        <v>0</v>
      </c>
      <c r="J43" s="33">
        <f ca="1">INDIRECT("X43")+INDIRECT("AF43")+INDIRECT("AN43")+INDIRECT("AV43")+INDIRECT("BD43")+INDIRECT("BL43")</f>
        <v>0</v>
      </c>
      <c r="K43" s="33">
        <f ca="1">INDIRECT("Y43")+INDIRECT("AG43")+INDIRECT("AO43")+INDIRECT("AW43")+INDIRECT("BE43")+INDIRECT("BM43")</f>
        <v>0</v>
      </c>
      <c r="L43" s="33">
        <f ca="1">INDIRECT("Z43")+INDIRECT("AH43")+INDIRECT("AP43")+INDIRECT("AX43")+INDIRECT("BF43")+INDIRECT("BN43")</f>
        <v>0</v>
      </c>
      <c r="M43" s="33">
        <f ca="1">INDIRECT("AA43")+INDIRECT("AI43")+INDIRECT("AQ43")+INDIRECT("AY43")+INDIRECT("BG43")+INDIRECT("BO43")</f>
        <v>0</v>
      </c>
      <c r="N43" s="32">
        <f ca="1">INDIRECT("T43")+INDIRECT("U43")+INDIRECT("V43")+INDIRECT("W43")+INDIRECT("X43")+INDIRECT("Y43")+INDIRECT("Z43")+INDIRECT("AA43")</f>
        <v>0</v>
      </c>
      <c r="O43" s="33">
        <f ca="1">INDIRECT("AB43")+INDIRECT("AC43")+INDIRECT("AD43")+INDIRECT("AE43")+INDIRECT("AF43")+INDIRECT("AG43")+INDIRECT("AH43")+INDIRECT("AI43")</f>
        <v>0</v>
      </c>
      <c r="P43" s="33">
        <f ca="1">INDIRECT("AJ43")+INDIRECT("AK43")+INDIRECT("AL43")+INDIRECT("AM43")+INDIRECT("AN43")+INDIRECT("AO43")+INDIRECT("AP43")+INDIRECT("AQ43")</f>
        <v>0</v>
      </c>
      <c r="Q43" s="33">
        <f ca="1">INDIRECT("AR43")+INDIRECT("AS43")+INDIRECT("AT43")+INDIRECT("AU43")+INDIRECT("AV43")+INDIRECT("AW43")+INDIRECT("AX43")+INDIRECT("AY43")</f>
        <v>0</v>
      </c>
      <c r="R43" s="33">
        <f ca="1">INDIRECT("AZ43")+INDIRECT("BA43")+INDIRECT("BB43")+INDIRECT("BC43")+INDIRECT("BD43")+INDIRECT("BE43")+INDIRECT("BF43")+INDIRECT("BG43")</f>
        <v>0</v>
      </c>
      <c r="S43" s="33">
        <f ca="1">INDIRECT("BH43")+INDIRECT("BI43")+INDIRECT("BJ43")+INDIRECT("BK43")+INDIRECT("BL43")+INDIRECT("BM43")+INDIRECT("BN43")+INDIRECT("BO43")</f>
        <v>0</v>
      </c>
      <c r="T43" s="34"/>
      <c r="U43" s="35"/>
      <c r="V43" s="35"/>
      <c r="W43" s="35"/>
      <c r="X43" s="35"/>
      <c r="Y43" s="35"/>
      <c r="Z43" s="35"/>
      <c r="AA43" s="35"/>
      <c r="AB43" s="34"/>
      <c r="AC43" s="35"/>
      <c r="AD43" s="35"/>
      <c r="AE43" s="35"/>
      <c r="AF43" s="35"/>
      <c r="AG43" s="35"/>
      <c r="AH43" s="35"/>
      <c r="AI43" s="35"/>
      <c r="AJ43" s="34"/>
      <c r="AK43" s="35"/>
      <c r="AL43" s="35"/>
      <c r="AM43" s="35"/>
      <c r="AN43" s="35"/>
      <c r="AO43" s="35"/>
      <c r="AP43" s="35"/>
      <c r="AQ43" s="35"/>
      <c r="AR43" s="34"/>
      <c r="AS43" s="35"/>
      <c r="AT43" s="35"/>
      <c r="AU43" s="35"/>
      <c r="AV43" s="35"/>
      <c r="AW43" s="35"/>
      <c r="AX43" s="35"/>
      <c r="AY43" s="35"/>
      <c r="AZ43" s="34"/>
      <c r="BA43" s="35"/>
      <c r="BB43" s="35"/>
      <c r="BC43" s="35"/>
      <c r="BD43" s="35"/>
      <c r="BE43" s="35"/>
      <c r="BF43" s="35"/>
      <c r="BG43" s="35"/>
      <c r="BH43" s="34"/>
      <c r="BI43" s="35"/>
      <c r="BJ43" s="35"/>
      <c r="BK43" s="35"/>
      <c r="BL43" s="35"/>
      <c r="BM43" s="35"/>
      <c r="BN43" s="35"/>
      <c r="BO43" s="36"/>
      <c r="BP43" s="9">
        <v>10200000094</v>
      </c>
      <c r="BQ43" s="1" t="s">
        <v>3</v>
      </c>
      <c r="BR43" s="1" t="s">
        <v>0</v>
      </c>
      <c r="BS43" s="1" t="s">
        <v>0</v>
      </c>
      <c r="BT43" s="1" t="s">
        <v>0</v>
      </c>
      <c r="BU43" s="1" t="s">
        <v>0</v>
      </c>
      <c r="BW43" s="1">
        <f ca="1">INDIRECT("T43")+2*INDIRECT("AB43")+3*INDIRECT("AJ43")+4*INDIRECT("AR43")+5*INDIRECT("AZ43")+6*INDIRECT("BH43")</f>
        <v>0</v>
      </c>
      <c r="BX43" s="1">
        <v>0</v>
      </c>
      <c r="BY43" s="1">
        <f ca="1">INDIRECT("U43")+2*INDIRECT("AC43")+3*INDIRECT("AK43")+4*INDIRECT("AS43")+5*INDIRECT("BA43")+6*INDIRECT("BI43")</f>
        <v>0</v>
      </c>
      <c r="BZ43" s="1">
        <v>0</v>
      </c>
      <c r="CA43" s="1">
        <f ca="1">INDIRECT("V43")+2*INDIRECT("AD43")+3*INDIRECT("AL43")+4*INDIRECT("AT43")+5*INDIRECT("BB43")+6*INDIRECT("BJ43")</f>
        <v>0</v>
      </c>
      <c r="CB43" s="1">
        <v>0</v>
      </c>
      <c r="CC43" s="1">
        <f ca="1">INDIRECT("W43")+2*INDIRECT("AE43")+3*INDIRECT("AM43")+4*INDIRECT("AU43")+5*INDIRECT("BC43")+6*INDIRECT("BK43")</f>
        <v>0</v>
      </c>
      <c r="CD43" s="1">
        <v>0</v>
      </c>
      <c r="CE43" s="1">
        <f ca="1">INDIRECT("X43")+2*INDIRECT("AF43")+3*INDIRECT("AN43")+4*INDIRECT("AV43")+5*INDIRECT("BD43")+6*INDIRECT("BL43")</f>
        <v>0</v>
      </c>
      <c r="CF43" s="1">
        <v>0</v>
      </c>
      <c r="CG43" s="1">
        <f ca="1">INDIRECT("Y43")+2*INDIRECT("AG43")+3*INDIRECT("AO43")+4*INDIRECT("AW43")+5*INDIRECT("BE43")+6*INDIRECT("BM43")</f>
        <v>0</v>
      </c>
      <c r="CH43" s="1">
        <v>0</v>
      </c>
      <c r="CI43" s="1">
        <f ca="1">INDIRECT("Z43")+2*INDIRECT("AH43")+3*INDIRECT("AP43")+4*INDIRECT("AX43")+5*INDIRECT("BF43")+6*INDIRECT("BN43")</f>
        <v>0</v>
      </c>
      <c r="CJ43" s="1">
        <v>0</v>
      </c>
      <c r="CK43" s="1">
        <f ca="1">INDIRECT("AA43")+2*INDIRECT("AI43")+3*INDIRECT("AQ43")+4*INDIRECT("AY43")+5*INDIRECT("BG43")+6*INDIRECT("BO43")</f>
        <v>0</v>
      </c>
      <c r="CL43" s="1">
        <v>0</v>
      </c>
      <c r="CM43" s="1">
        <f ca="1">INDIRECT("T43")+2*INDIRECT("U43")+3*INDIRECT("V43")+4*INDIRECT("W43")+5*INDIRECT("X43")+6*INDIRECT("Y43")+7*INDIRECT("Z43")+8*INDIRECT("AA43")</f>
        <v>0</v>
      </c>
      <c r="CN43" s="1">
        <v>0</v>
      </c>
      <c r="CO43" s="1">
        <f ca="1">INDIRECT("AB43")+2*INDIRECT("AC43")+3*INDIRECT("AD43")+4*INDIRECT("AE43")+5*INDIRECT("AF43")+6*INDIRECT("AG43")+7*INDIRECT("AH43")+8*INDIRECT("AI43")</f>
        <v>0</v>
      </c>
      <c r="CP43" s="1">
        <v>0</v>
      </c>
      <c r="CQ43" s="1">
        <f ca="1">INDIRECT("AJ43")+2*INDIRECT("AK43")+3*INDIRECT("AL43")+4*INDIRECT("AM43")+5*INDIRECT("AN43")+6*INDIRECT("AO43")+7*INDIRECT("AP43")+8*INDIRECT("AQ43")</f>
        <v>0</v>
      </c>
      <c r="CR43" s="1">
        <v>0</v>
      </c>
      <c r="CS43" s="1">
        <f ca="1">INDIRECT("AR43")+2*INDIRECT("AS43")+3*INDIRECT("AT43")+4*INDIRECT("AU43")+5*INDIRECT("AV43")+6*INDIRECT("AW43")+7*INDIRECT("AX43")+8*INDIRECT("AY43")</f>
        <v>0</v>
      </c>
      <c r="CT43" s="1">
        <v>0</v>
      </c>
      <c r="CU43" s="1">
        <f ca="1">INDIRECT("AZ43")+2*INDIRECT("BA43")+3*INDIRECT("BB43")+4*INDIRECT("BC43")+5*INDIRECT("BD43")+6*INDIRECT("BE43")+7*INDIRECT("BF43")+8*INDIRECT("BG43")</f>
        <v>0</v>
      </c>
      <c r="CV43" s="1">
        <v>0</v>
      </c>
      <c r="CW43" s="1">
        <f ca="1">INDIRECT("BH43")+2*INDIRECT("BI43")+3*INDIRECT("BJ43")+4*INDIRECT("BK43")+5*INDIRECT("BL43")+6*INDIRECT("BM43")+7*INDIRECT("BN43")+8*INDIRECT("BO43")</f>
        <v>0</v>
      </c>
      <c r="CX43" s="1">
        <v>0</v>
      </c>
    </row>
    <row r="44" spans="1:73" ht="11.25">
      <c r="A44" s="1" t="s">
        <v>0</v>
      </c>
      <c r="B44" s="1" t="s">
        <v>0</v>
      </c>
      <c r="C44" s="1" t="s">
        <v>0</v>
      </c>
      <c r="D44" s="1" t="s">
        <v>33</v>
      </c>
      <c r="E44" s="1" t="s">
        <v>6</v>
      </c>
      <c r="F44" s="7">
        <f>SUM(F43:F43)</f>
        <v>0</v>
      </c>
      <c r="G44" s="6">
        <f>SUM(G43:G43)</f>
        <v>0</v>
      </c>
      <c r="H44" s="6">
        <f>SUM(H43:H43)</f>
        <v>0</v>
      </c>
      <c r="I44" s="6">
        <f>SUM(I43:I43)</f>
        <v>0</v>
      </c>
      <c r="J44" s="6">
        <f>SUM(J43:J43)</f>
        <v>0</v>
      </c>
      <c r="K44" s="6">
        <f>SUM(K43:K43)</f>
        <v>0</v>
      </c>
      <c r="L44" s="6">
        <f>SUM(L43:L43)</f>
        <v>0</v>
      </c>
      <c r="M44" s="6">
        <f>SUM(M43:M43)</f>
        <v>0</v>
      </c>
      <c r="N44" s="7">
        <f>SUM(N43:N43)</f>
        <v>0</v>
      </c>
      <c r="O44" s="6">
        <f>SUM(O43:O43)</f>
        <v>0</v>
      </c>
      <c r="P44" s="6">
        <f>SUM(P43:P43)</f>
        <v>0</v>
      </c>
      <c r="Q44" s="6">
        <f>SUM(Q43:Q43)</f>
        <v>0</v>
      </c>
      <c r="R44" s="6">
        <f>SUM(R43:R43)</f>
        <v>0</v>
      </c>
      <c r="S44" s="6">
        <f>SUM(S43:S43)</f>
        <v>0</v>
      </c>
      <c r="T44" s="8"/>
      <c r="U44" s="5"/>
      <c r="V44" s="5"/>
      <c r="W44" s="5"/>
      <c r="X44" s="5"/>
      <c r="Y44" s="5"/>
      <c r="Z44" s="5"/>
      <c r="AA44" s="5"/>
      <c r="AB44" s="8"/>
      <c r="AC44" s="5"/>
      <c r="AD44" s="5"/>
      <c r="AE44" s="5"/>
      <c r="AF44" s="5"/>
      <c r="AG44" s="5"/>
      <c r="AH44" s="5"/>
      <c r="AI44" s="5"/>
      <c r="AJ44" s="8"/>
      <c r="AK44" s="5"/>
      <c r="AL44" s="5"/>
      <c r="AM44" s="5"/>
      <c r="AN44" s="5"/>
      <c r="AO44" s="5"/>
      <c r="AP44" s="5"/>
      <c r="AQ44" s="5"/>
      <c r="AR44" s="8"/>
      <c r="AS44" s="5"/>
      <c r="AT44" s="5"/>
      <c r="AU44" s="5"/>
      <c r="AV44" s="5"/>
      <c r="AW44" s="5"/>
      <c r="AX44" s="5"/>
      <c r="AY44" s="5"/>
      <c r="AZ44" s="8"/>
      <c r="BA44" s="5"/>
      <c r="BB44" s="5"/>
      <c r="BC44" s="5"/>
      <c r="BD44" s="5"/>
      <c r="BE44" s="5"/>
      <c r="BF44" s="5"/>
      <c r="BG44" s="5"/>
      <c r="BH44" s="8"/>
      <c r="BI44" s="5"/>
      <c r="BJ44" s="5"/>
      <c r="BK44" s="5"/>
      <c r="BL44" s="5"/>
      <c r="BM44" s="5"/>
      <c r="BN44" s="5"/>
      <c r="BO44" s="5"/>
      <c r="BP44" s="9">
        <v>0</v>
      </c>
      <c r="BQ44" s="1" t="s">
        <v>0</v>
      </c>
      <c r="BR44" s="1" t="s">
        <v>0</v>
      </c>
      <c r="BS44" s="1" t="s">
        <v>0</v>
      </c>
      <c r="BT44" s="1" t="s">
        <v>0</v>
      </c>
      <c r="BU44" s="1" t="s">
        <v>0</v>
      </c>
    </row>
    <row r="45" spans="1:73" ht="11.25">
      <c r="A45" s="25"/>
      <c r="B45" s="25"/>
      <c r="C45" s="27" t="s">
        <v>103</v>
      </c>
      <c r="D45" s="26" t="s">
        <v>0</v>
      </c>
      <c r="E45" s="1" t="s">
        <v>0</v>
      </c>
      <c r="F45" s="7"/>
      <c r="G45" s="6"/>
      <c r="H45" s="6"/>
      <c r="I45" s="6"/>
      <c r="J45" s="6"/>
      <c r="K45" s="6"/>
      <c r="L45" s="6"/>
      <c r="M45" s="6"/>
      <c r="N45" s="7"/>
      <c r="O45" s="6"/>
      <c r="P45" s="6"/>
      <c r="Q45" s="6"/>
      <c r="R45" s="6"/>
      <c r="S45" s="6"/>
      <c r="T45" s="8"/>
      <c r="U45" s="5"/>
      <c r="V45" s="5"/>
      <c r="W45" s="5"/>
      <c r="X45" s="5"/>
      <c r="Y45" s="5"/>
      <c r="Z45" s="5"/>
      <c r="AA45" s="5"/>
      <c r="AB45" s="8"/>
      <c r="AC45" s="5"/>
      <c r="AD45" s="5"/>
      <c r="AE45" s="5"/>
      <c r="AF45" s="5"/>
      <c r="AG45" s="5"/>
      <c r="AH45" s="5"/>
      <c r="AI45" s="5"/>
      <c r="AJ45" s="8"/>
      <c r="AK45" s="5"/>
      <c r="AL45" s="5"/>
      <c r="AM45" s="5"/>
      <c r="AN45" s="5"/>
      <c r="AO45" s="5"/>
      <c r="AP45" s="5"/>
      <c r="AQ45" s="5"/>
      <c r="AR45" s="8"/>
      <c r="AS45" s="5"/>
      <c r="AT45" s="5"/>
      <c r="AU45" s="5"/>
      <c r="AV45" s="5"/>
      <c r="AW45" s="5"/>
      <c r="AX45" s="5"/>
      <c r="AY45" s="5"/>
      <c r="AZ45" s="8"/>
      <c r="BA45" s="5"/>
      <c r="BB45" s="5"/>
      <c r="BC45" s="5"/>
      <c r="BD45" s="5"/>
      <c r="BE45" s="5"/>
      <c r="BF45" s="5"/>
      <c r="BG45" s="5"/>
      <c r="BH45" s="8"/>
      <c r="BI45" s="5"/>
      <c r="BJ45" s="5"/>
      <c r="BK45" s="5"/>
      <c r="BL45" s="5"/>
      <c r="BM45" s="5"/>
      <c r="BN45" s="5"/>
      <c r="BO45" s="5"/>
      <c r="BP45" s="9">
        <v>0</v>
      </c>
      <c r="BQ45" s="1" t="s">
        <v>0</v>
      </c>
      <c r="BR45" s="1" t="s">
        <v>0</v>
      </c>
      <c r="BS45" s="1" t="s">
        <v>0</v>
      </c>
      <c r="BT45" s="1" t="s">
        <v>0</v>
      </c>
      <c r="BU45" s="1" t="s">
        <v>0</v>
      </c>
    </row>
    <row r="46" spans="1:102" ht="11.25">
      <c r="A46" s="30" t="s">
        <v>1</v>
      </c>
      <c r="B46" s="31" t="str">
        <f>HYPERLINK("http://www.dot.ca.gov/hq/transprog/stip2004/ff_sheets/03-2l117.xls","2L117")</f>
        <v>2L117</v>
      </c>
      <c r="C46" s="30" t="s">
        <v>0</v>
      </c>
      <c r="D46" s="30" t="s">
        <v>28</v>
      </c>
      <c r="E46" s="30" t="s">
        <v>3</v>
      </c>
      <c r="F46" s="32">
        <f ca="1">INDIRECT("T46")+INDIRECT("AB46")+INDIRECT("AJ46")+INDIRECT("AR46")+INDIRECT("AZ46")+INDIRECT("BH46")</f>
        <v>0</v>
      </c>
      <c r="G46" s="33">
        <f ca="1">INDIRECT("U46")+INDIRECT("AC46")+INDIRECT("AK46")+INDIRECT("AS46")+INDIRECT("BA46")+INDIRECT("BI46")</f>
        <v>0</v>
      </c>
      <c r="H46" s="33">
        <f ca="1">INDIRECT("V46")+INDIRECT("AD46")+INDIRECT("AL46")+INDIRECT("AT46")+INDIRECT("BB46")+INDIRECT("BJ46")</f>
        <v>0</v>
      </c>
      <c r="I46" s="33">
        <f ca="1">INDIRECT("W46")+INDIRECT("AE46")+INDIRECT("AM46")+INDIRECT("AU46")+INDIRECT("BC46")+INDIRECT("BK46")</f>
        <v>0</v>
      </c>
      <c r="J46" s="33">
        <f ca="1">INDIRECT("X46")+INDIRECT("AF46")+INDIRECT("AN46")+INDIRECT("AV46")+INDIRECT("BD46")+INDIRECT("BL46")</f>
        <v>0</v>
      </c>
      <c r="K46" s="33">
        <f ca="1">INDIRECT("Y46")+INDIRECT("AG46")+INDIRECT("AO46")+INDIRECT("AW46")+INDIRECT("BE46")+INDIRECT("BM46")</f>
        <v>0</v>
      </c>
      <c r="L46" s="33">
        <f ca="1">INDIRECT("Z46")+INDIRECT("AH46")+INDIRECT("AP46")+INDIRECT("AX46")+INDIRECT("BF46")+INDIRECT("BN46")</f>
        <v>0</v>
      </c>
      <c r="M46" s="33">
        <f ca="1">INDIRECT("AA46")+INDIRECT("AI46")+INDIRECT("AQ46")+INDIRECT("AY46")+INDIRECT("BG46")+INDIRECT("BO46")</f>
        <v>0</v>
      </c>
      <c r="N46" s="32">
        <f ca="1">INDIRECT("T46")+INDIRECT("U46")+INDIRECT("V46")+INDIRECT("W46")+INDIRECT("X46")+INDIRECT("Y46")+INDIRECT("Z46")+INDIRECT("AA46")</f>
        <v>0</v>
      </c>
      <c r="O46" s="33">
        <f ca="1">INDIRECT("AB46")+INDIRECT("AC46")+INDIRECT("AD46")+INDIRECT("AE46")+INDIRECT("AF46")+INDIRECT("AG46")+INDIRECT("AH46")+INDIRECT("AI46")</f>
        <v>0</v>
      </c>
      <c r="P46" s="33">
        <f ca="1">INDIRECT("AJ46")+INDIRECT("AK46")+INDIRECT("AL46")+INDIRECT("AM46")+INDIRECT("AN46")+INDIRECT("AO46")+INDIRECT("AP46")+INDIRECT("AQ46")</f>
        <v>0</v>
      </c>
      <c r="Q46" s="33">
        <f ca="1">INDIRECT("AR46")+INDIRECT("AS46")+INDIRECT("AT46")+INDIRECT("AU46")+INDIRECT("AV46")+INDIRECT("AW46")+INDIRECT("AX46")+INDIRECT("AY46")</f>
        <v>0</v>
      </c>
      <c r="R46" s="33">
        <f ca="1">INDIRECT("AZ46")+INDIRECT("BA46")+INDIRECT("BB46")+INDIRECT("BC46")+INDIRECT("BD46")+INDIRECT("BE46")+INDIRECT("BF46")+INDIRECT("BG46")</f>
        <v>0</v>
      </c>
      <c r="S46" s="33">
        <f ca="1">INDIRECT("BH46")+INDIRECT("BI46")+INDIRECT("BJ46")+INDIRECT("BK46")+INDIRECT("BL46")+INDIRECT("BM46")+INDIRECT("BN46")+INDIRECT("BO46")</f>
        <v>0</v>
      </c>
      <c r="T46" s="34"/>
      <c r="U46" s="35"/>
      <c r="V46" s="35"/>
      <c r="W46" s="35"/>
      <c r="X46" s="35"/>
      <c r="Y46" s="35"/>
      <c r="Z46" s="35"/>
      <c r="AA46" s="35"/>
      <c r="AB46" s="34"/>
      <c r="AC46" s="35"/>
      <c r="AD46" s="35"/>
      <c r="AE46" s="35"/>
      <c r="AF46" s="35"/>
      <c r="AG46" s="35"/>
      <c r="AH46" s="35"/>
      <c r="AI46" s="35"/>
      <c r="AJ46" s="34"/>
      <c r="AK46" s="35"/>
      <c r="AL46" s="35"/>
      <c r="AM46" s="35"/>
      <c r="AN46" s="35"/>
      <c r="AO46" s="35"/>
      <c r="AP46" s="35"/>
      <c r="AQ46" s="35"/>
      <c r="AR46" s="34"/>
      <c r="AS46" s="35"/>
      <c r="AT46" s="35"/>
      <c r="AU46" s="35"/>
      <c r="AV46" s="35"/>
      <c r="AW46" s="35"/>
      <c r="AX46" s="35"/>
      <c r="AY46" s="35"/>
      <c r="AZ46" s="34"/>
      <c r="BA46" s="35"/>
      <c r="BB46" s="35"/>
      <c r="BC46" s="35"/>
      <c r="BD46" s="35"/>
      <c r="BE46" s="35"/>
      <c r="BF46" s="35"/>
      <c r="BG46" s="35"/>
      <c r="BH46" s="34"/>
      <c r="BI46" s="35"/>
      <c r="BJ46" s="35"/>
      <c r="BK46" s="35"/>
      <c r="BL46" s="35"/>
      <c r="BM46" s="35"/>
      <c r="BN46" s="35"/>
      <c r="BO46" s="36"/>
      <c r="BP46" s="9">
        <v>10200000095</v>
      </c>
      <c r="BQ46" s="1" t="s">
        <v>3</v>
      </c>
      <c r="BR46" s="1" t="s">
        <v>0</v>
      </c>
      <c r="BS46" s="1" t="s">
        <v>0</v>
      </c>
      <c r="BT46" s="1" t="s">
        <v>0</v>
      </c>
      <c r="BU46" s="1" t="s">
        <v>0</v>
      </c>
      <c r="BW46" s="1">
        <f ca="1">INDIRECT("T46")+2*INDIRECT("AB46")+3*INDIRECT("AJ46")+4*INDIRECT("AR46")+5*INDIRECT("AZ46")+6*INDIRECT("BH46")</f>
        <v>0</v>
      </c>
      <c r="BX46" s="1">
        <v>0</v>
      </c>
      <c r="BY46" s="1">
        <f ca="1">INDIRECT("U46")+2*INDIRECT("AC46")+3*INDIRECT("AK46")+4*INDIRECT("AS46")+5*INDIRECT("BA46")+6*INDIRECT("BI46")</f>
        <v>0</v>
      </c>
      <c r="BZ46" s="1">
        <v>0</v>
      </c>
      <c r="CA46" s="1">
        <f ca="1">INDIRECT("V46")+2*INDIRECT("AD46")+3*INDIRECT("AL46")+4*INDIRECT("AT46")+5*INDIRECT("BB46")+6*INDIRECT("BJ46")</f>
        <v>0</v>
      </c>
      <c r="CB46" s="1">
        <v>0</v>
      </c>
      <c r="CC46" s="1">
        <f ca="1">INDIRECT("W46")+2*INDIRECT("AE46")+3*INDIRECT("AM46")+4*INDIRECT("AU46")+5*INDIRECT("BC46")+6*INDIRECT("BK46")</f>
        <v>0</v>
      </c>
      <c r="CD46" s="1">
        <v>0</v>
      </c>
      <c r="CE46" s="1">
        <f ca="1">INDIRECT("X46")+2*INDIRECT("AF46")+3*INDIRECT("AN46")+4*INDIRECT("AV46")+5*INDIRECT("BD46")+6*INDIRECT("BL46")</f>
        <v>0</v>
      </c>
      <c r="CF46" s="1">
        <v>0</v>
      </c>
      <c r="CG46" s="1">
        <f ca="1">INDIRECT("Y46")+2*INDIRECT("AG46")+3*INDIRECT("AO46")+4*INDIRECT("AW46")+5*INDIRECT("BE46")+6*INDIRECT("BM46")</f>
        <v>0</v>
      </c>
      <c r="CH46" s="1">
        <v>0</v>
      </c>
      <c r="CI46" s="1">
        <f ca="1">INDIRECT("Z46")+2*INDIRECT("AH46")+3*INDIRECT("AP46")+4*INDIRECT("AX46")+5*INDIRECT("BF46")+6*INDIRECT("BN46")</f>
        <v>0</v>
      </c>
      <c r="CJ46" s="1">
        <v>0</v>
      </c>
      <c r="CK46" s="1">
        <f ca="1">INDIRECT("AA46")+2*INDIRECT("AI46")+3*INDIRECT("AQ46")+4*INDIRECT("AY46")+5*INDIRECT("BG46")+6*INDIRECT("BO46")</f>
        <v>0</v>
      </c>
      <c r="CL46" s="1">
        <v>0</v>
      </c>
      <c r="CM46" s="1">
        <f ca="1">INDIRECT("T46")+2*INDIRECT("U46")+3*INDIRECT("V46")+4*INDIRECT("W46")+5*INDIRECT("X46")+6*INDIRECT("Y46")+7*INDIRECT("Z46")+8*INDIRECT("AA46")</f>
        <v>0</v>
      </c>
      <c r="CN46" s="1">
        <v>0</v>
      </c>
      <c r="CO46" s="1">
        <f ca="1">INDIRECT("AB46")+2*INDIRECT("AC46")+3*INDIRECT("AD46")+4*INDIRECT("AE46")+5*INDIRECT("AF46")+6*INDIRECT("AG46")+7*INDIRECT("AH46")+8*INDIRECT("AI46")</f>
        <v>0</v>
      </c>
      <c r="CP46" s="1">
        <v>0</v>
      </c>
      <c r="CQ46" s="1">
        <f ca="1">INDIRECT("AJ46")+2*INDIRECT("AK46")+3*INDIRECT("AL46")+4*INDIRECT("AM46")+5*INDIRECT("AN46")+6*INDIRECT("AO46")+7*INDIRECT("AP46")+8*INDIRECT("AQ46")</f>
        <v>0</v>
      </c>
      <c r="CR46" s="1">
        <v>0</v>
      </c>
      <c r="CS46" s="1">
        <f ca="1">INDIRECT("AR46")+2*INDIRECT("AS46")+3*INDIRECT("AT46")+4*INDIRECT("AU46")+5*INDIRECT("AV46")+6*INDIRECT("AW46")+7*INDIRECT("AX46")+8*INDIRECT("AY46")</f>
        <v>0</v>
      </c>
      <c r="CT46" s="1">
        <v>0</v>
      </c>
      <c r="CU46" s="1">
        <f ca="1">INDIRECT("AZ46")+2*INDIRECT("BA46")+3*INDIRECT("BB46")+4*INDIRECT("BC46")+5*INDIRECT("BD46")+6*INDIRECT("BE46")+7*INDIRECT("BF46")+8*INDIRECT("BG46")</f>
        <v>0</v>
      </c>
      <c r="CV46" s="1">
        <v>0</v>
      </c>
      <c r="CW46" s="1">
        <f ca="1">INDIRECT("BH46")+2*INDIRECT("BI46")+3*INDIRECT("BJ46")+4*INDIRECT("BK46")+5*INDIRECT("BL46")+6*INDIRECT("BM46")+7*INDIRECT("BN46")+8*INDIRECT("BO46")</f>
        <v>0</v>
      </c>
      <c r="CX46" s="1">
        <v>0</v>
      </c>
    </row>
    <row r="47" spans="1:73" ht="11.25">
      <c r="A47" s="1" t="s">
        <v>0</v>
      </c>
      <c r="B47" s="1" t="s">
        <v>34</v>
      </c>
      <c r="C47" s="1" t="s">
        <v>0</v>
      </c>
      <c r="D47" s="1" t="s">
        <v>35</v>
      </c>
      <c r="E47" s="1" t="s">
        <v>6</v>
      </c>
      <c r="F47" s="7">
        <f>SUM(F46:F46)</f>
        <v>0</v>
      </c>
      <c r="G47" s="6">
        <f>SUM(G46:G46)</f>
        <v>0</v>
      </c>
      <c r="H47" s="6">
        <f>SUM(H46:H46)</f>
        <v>0</v>
      </c>
      <c r="I47" s="6">
        <f>SUM(I46:I46)</f>
        <v>0</v>
      </c>
      <c r="J47" s="6">
        <f>SUM(J46:J46)</f>
        <v>0</v>
      </c>
      <c r="K47" s="6">
        <f>SUM(K46:K46)</f>
        <v>0</v>
      </c>
      <c r="L47" s="6">
        <f>SUM(L46:L46)</f>
        <v>0</v>
      </c>
      <c r="M47" s="6">
        <f>SUM(M46:M46)</f>
        <v>0</v>
      </c>
      <c r="N47" s="7">
        <f>SUM(N46:N46)</f>
        <v>0</v>
      </c>
      <c r="O47" s="6">
        <f>SUM(O46:O46)</f>
        <v>0</v>
      </c>
      <c r="P47" s="6">
        <f>SUM(P46:P46)</f>
        <v>0</v>
      </c>
      <c r="Q47" s="6">
        <f>SUM(Q46:Q46)</f>
        <v>0</v>
      </c>
      <c r="R47" s="6">
        <f>SUM(R46:R46)</f>
        <v>0</v>
      </c>
      <c r="S47" s="6">
        <f>SUM(S46:S46)</f>
        <v>0</v>
      </c>
      <c r="T47" s="8"/>
      <c r="U47" s="5"/>
      <c r="V47" s="5"/>
      <c r="W47" s="5"/>
      <c r="X47" s="5"/>
      <c r="Y47" s="5"/>
      <c r="Z47" s="5"/>
      <c r="AA47" s="5"/>
      <c r="AB47" s="8"/>
      <c r="AC47" s="5"/>
      <c r="AD47" s="5"/>
      <c r="AE47" s="5"/>
      <c r="AF47" s="5"/>
      <c r="AG47" s="5"/>
      <c r="AH47" s="5"/>
      <c r="AI47" s="5"/>
      <c r="AJ47" s="8"/>
      <c r="AK47" s="5"/>
      <c r="AL47" s="5"/>
      <c r="AM47" s="5"/>
      <c r="AN47" s="5"/>
      <c r="AO47" s="5"/>
      <c r="AP47" s="5"/>
      <c r="AQ47" s="5"/>
      <c r="AR47" s="8"/>
      <c r="AS47" s="5"/>
      <c r="AT47" s="5"/>
      <c r="AU47" s="5"/>
      <c r="AV47" s="5"/>
      <c r="AW47" s="5"/>
      <c r="AX47" s="5"/>
      <c r="AY47" s="5"/>
      <c r="AZ47" s="8"/>
      <c r="BA47" s="5"/>
      <c r="BB47" s="5"/>
      <c r="BC47" s="5"/>
      <c r="BD47" s="5"/>
      <c r="BE47" s="5"/>
      <c r="BF47" s="5"/>
      <c r="BG47" s="5"/>
      <c r="BH47" s="8"/>
      <c r="BI47" s="5"/>
      <c r="BJ47" s="5"/>
      <c r="BK47" s="5"/>
      <c r="BL47" s="5"/>
      <c r="BM47" s="5"/>
      <c r="BN47" s="5"/>
      <c r="BO47" s="5"/>
      <c r="BP47" s="9">
        <v>0</v>
      </c>
      <c r="BQ47" s="1" t="s">
        <v>0</v>
      </c>
      <c r="BR47" s="1" t="s">
        <v>0</v>
      </c>
      <c r="BS47" s="1" t="s">
        <v>0</v>
      </c>
      <c r="BT47" s="1" t="s">
        <v>0</v>
      </c>
      <c r="BU47" s="1" t="s">
        <v>0</v>
      </c>
    </row>
    <row r="48" spans="1:73" ht="11.25">
      <c r="A48" s="25"/>
      <c r="B48" s="25"/>
      <c r="C48" s="27" t="s">
        <v>103</v>
      </c>
      <c r="D48" s="26" t="s">
        <v>0</v>
      </c>
      <c r="E48" s="1" t="s">
        <v>0</v>
      </c>
      <c r="F48" s="7"/>
      <c r="G48" s="6"/>
      <c r="H48" s="6"/>
      <c r="I48" s="6"/>
      <c r="J48" s="6"/>
      <c r="K48" s="6"/>
      <c r="L48" s="6"/>
      <c r="M48" s="6"/>
      <c r="N48" s="7"/>
      <c r="O48" s="6"/>
      <c r="P48" s="6"/>
      <c r="Q48" s="6"/>
      <c r="R48" s="6"/>
      <c r="S48" s="6"/>
      <c r="T48" s="8"/>
      <c r="U48" s="5"/>
      <c r="V48" s="5"/>
      <c r="W48" s="5"/>
      <c r="X48" s="5"/>
      <c r="Y48" s="5"/>
      <c r="Z48" s="5"/>
      <c r="AA48" s="5"/>
      <c r="AB48" s="8"/>
      <c r="AC48" s="5"/>
      <c r="AD48" s="5"/>
      <c r="AE48" s="5"/>
      <c r="AF48" s="5"/>
      <c r="AG48" s="5"/>
      <c r="AH48" s="5"/>
      <c r="AI48" s="5"/>
      <c r="AJ48" s="8"/>
      <c r="AK48" s="5"/>
      <c r="AL48" s="5"/>
      <c r="AM48" s="5"/>
      <c r="AN48" s="5"/>
      <c r="AO48" s="5"/>
      <c r="AP48" s="5"/>
      <c r="AQ48" s="5"/>
      <c r="AR48" s="8"/>
      <c r="AS48" s="5"/>
      <c r="AT48" s="5"/>
      <c r="AU48" s="5"/>
      <c r="AV48" s="5"/>
      <c r="AW48" s="5"/>
      <c r="AX48" s="5"/>
      <c r="AY48" s="5"/>
      <c r="AZ48" s="8"/>
      <c r="BA48" s="5"/>
      <c r="BB48" s="5"/>
      <c r="BC48" s="5"/>
      <c r="BD48" s="5"/>
      <c r="BE48" s="5"/>
      <c r="BF48" s="5"/>
      <c r="BG48" s="5"/>
      <c r="BH48" s="8"/>
      <c r="BI48" s="5"/>
      <c r="BJ48" s="5"/>
      <c r="BK48" s="5"/>
      <c r="BL48" s="5"/>
      <c r="BM48" s="5"/>
      <c r="BN48" s="5"/>
      <c r="BO48" s="5"/>
      <c r="BP48" s="9">
        <v>0</v>
      </c>
      <c r="BQ48" s="1" t="s">
        <v>0</v>
      </c>
      <c r="BR48" s="1" t="s">
        <v>0</v>
      </c>
      <c r="BS48" s="1" t="s">
        <v>0</v>
      </c>
      <c r="BT48" s="1" t="s">
        <v>0</v>
      </c>
      <c r="BU48" s="1" t="s">
        <v>0</v>
      </c>
    </row>
    <row r="49" spans="1:102" ht="11.25">
      <c r="A49" s="30" t="s">
        <v>1</v>
      </c>
      <c r="B49" s="31" t="str">
        <f>HYPERLINK("http://www.dot.ca.gov/hq/transprog/stip2004/ff_sheets/03-2l118.xls","2L118")</f>
        <v>2L118</v>
      </c>
      <c r="C49" s="30" t="s">
        <v>0</v>
      </c>
      <c r="D49" s="30" t="s">
        <v>28</v>
      </c>
      <c r="E49" s="30" t="s">
        <v>3</v>
      </c>
      <c r="F49" s="32">
        <f ca="1">INDIRECT("T49")+INDIRECT("AB49")+INDIRECT("AJ49")+INDIRECT("AR49")+INDIRECT("AZ49")+INDIRECT("BH49")</f>
        <v>290</v>
      </c>
      <c r="G49" s="33">
        <f ca="1">INDIRECT("U49")+INDIRECT("AC49")+INDIRECT("AK49")+INDIRECT("AS49")+INDIRECT("BA49")+INDIRECT("BI49")</f>
        <v>0</v>
      </c>
      <c r="H49" s="33">
        <f ca="1">INDIRECT("V49")+INDIRECT("AD49")+INDIRECT("AL49")+INDIRECT("AT49")+INDIRECT("BB49")+INDIRECT("BJ49")</f>
        <v>0</v>
      </c>
      <c r="I49" s="33">
        <f ca="1">INDIRECT("W49")+INDIRECT("AE49")+INDIRECT("AM49")+INDIRECT("AU49")+INDIRECT("BC49")+INDIRECT("BK49")</f>
        <v>0</v>
      </c>
      <c r="J49" s="33">
        <f ca="1">INDIRECT("X49")+INDIRECT("AF49")+INDIRECT("AN49")+INDIRECT("AV49")+INDIRECT("BD49")+INDIRECT("BL49")</f>
        <v>0</v>
      </c>
      <c r="K49" s="33">
        <f ca="1">INDIRECT("Y49")+INDIRECT("AG49")+INDIRECT("AO49")+INDIRECT("AW49")+INDIRECT("BE49")+INDIRECT("BM49")</f>
        <v>0</v>
      </c>
      <c r="L49" s="33">
        <f ca="1">INDIRECT("Z49")+INDIRECT("AH49")+INDIRECT("AP49")+INDIRECT("AX49")+INDIRECT("BF49")+INDIRECT("BN49")</f>
        <v>0</v>
      </c>
      <c r="M49" s="33">
        <f ca="1">INDIRECT("AA49")+INDIRECT("AI49")+INDIRECT("AQ49")+INDIRECT("AY49")+INDIRECT("BG49")+INDIRECT("BO49")</f>
        <v>0</v>
      </c>
      <c r="N49" s="32">
        <f ca="1">INDIRECT("T49")+INDIRECT("U49")+INDIRECT("V49")+INDIRECT("W49")+INDIRECT("X49")+INDIRECT("Y49")+INDIRECT("Z49")+INDIRECT("AA49")</f>
        <v>0</v>
      </c>
      <c r="O49" s="33">
        <f ca="1">INDIRECT("AB49")+INDIRECT("AC49")+INDIRECT("AD49")+INDIRECT("AE49")+INDIRECT("AF49")+INDIRECT("AG49")+INDIRECT("AH49")+INDIRECT("AI49")</f>
        <v>290</v>
      </c>
      <c r="P49" s="33">
        <f ca="1">INDIRECT("AJ49")+INDIRECT("AK49")+INDIRECT("AL49")+INDIRECT("AM49")+INDIRECT("AN49")+INDIRECT("AO49")+INDIRECT("AP49")+INDIRECT("AQ49")</f>
        <v>0</v>
      </c>
      <c r="Q49" s="33">
        <f ca="1">INDIRECT("AR49")+INDIRECT("AS49")+INDIRECT("AT49")+INDIRECT("AU49")+INDIRECT("AV49")+INDIRECT("AW49")+INDIRECT("AX49")+INDIRECT("AY49")</f>
        <v>0</v>
      </c>
      <c r="R49" s="33">
        <f ca="1">INDIRECT("AZ49")+INDIRECT("BA49")+INDIRECT("BB49")+INDIRECT("BC49")+INDIRECT("BD49")+INDIRECT("BE49")+INDIRECT("BF49")+INDIRECT("BG49")</f>
        <v>0</v>
      </c>
      <c r="S49" s="33">
        <f ca="1">INDIRECT("BH49")+INDIRECT("BI49")+INDIRECT("BJ49")+INDIRECT("BK49")+INDIRECT("BL49")+INDIRECT("BM49")+INDIRECT("BN49")+INDIRECT("BO49")</f>
        <v>0</v>
      </c>
      <c r="T49" s="34"/>
      <c r="U49" s="35"/>
      <c r="V49" s="35"/>
      <c r="W49" s="35"/>
      <c r="X49" s="35"/>
      <c r="Y49" s="35"/>
      <c r="Z49" s="35"/>
      <c r="AA49" s="35"/>
      <c r="AB49" s="34">
        <v>290</v>
      </c>
      <c r="AC49" s="35"/>
      <c r="AD49" s="35"/>
      <c r="AE49" s="35"/>
      <c r="AF49" s="35"/>
      <c r="AG49" s="35"/>
      <c r="AH49" s="35"/>
      <c r="AI49" s="35"/>
      <c r="AJ49" s="34"/>
      <c r="AK49" s="35"/>
      <c r="AL49" s="35"/>
      <c r="AM49" s="35"/>
      <c r="AN49" s="35"/>
      <c r="AO49" s="35"/>
      <c r="AP49" s="35"/>
      <c r="AQ49" s="35"/>
      <c r="AR49" s="34"/>
      <c r="AS49" s="35"/>
      <c r="AT49" s="35"/>
      <c r="AU49" s="35"/>
      <c r="AV49" s="35"/>
      <c r="AW49" s="35"/>
      <c r="AX49" s="35"/>
      <c r="AY49" s="35"/>
      <c r="AZ49" s="34"/>
      <c r="BA49" s="35"/>
      <c r="BB49" s="35"/>
      <c r="BC49" s="35"/>
      <c r="BD49" s="35"/>
      <c r="BE49" s="35"/>
      <c r="BF49" s="35"/>
      <c r="BG49" s="35"/>
      <c r="BH49" s="34"/>
      <c r="BI49" s="35"/>
      <c r="BJ49" s="35"/>
      <c r="BK49" s="35"/>
      <c r="BL49" s="35"/>
      <c r="BM49" s="35"/>
      <c r="BN49" s="35"/>
      <c r="BO49" s="36"/>
      <c r="BP49" s="9">
        <v>10200000096</v>
      </c>
      <c r="BQ49" s="1" t="s">
        <v>3</v>
      </c>
      <c r="BR49" s="1" t="s">
        <v>0</v>
      </c>
      <c r="BS49" s="1" t="s">
        <v>0</v>
      </c>
      <c r="BT49" s="1" t="s">
        <v>0</v>
      </c>
      <c r="BU49" s="1" t="s">
        <v>0</v>
      </c>
      <c r="BW49" s="1">
        <f ca="1">INDIRECT("T49")+2*INDIRECT("AB49")+3*INDIRECT("AJ49")+4*INDIRECT("AR49")+5*INDIRECT("AZ49")+6*INDIRECT("BH49")</f>
        <v>580</v>
      </c>
      <c r="BX49" s="1">
        <v>580</v>
      </c>
      <c r="BY49" s="1">
        <f ca="1">INDIRECT("U49")+2*INDIRECT("AC49")+3*INDIRECT("AK49")+4*INDIRECT("AS49")+5*INDIRECT("BA49")+6*INDIRECT("BI49")</f>
        <v>0</v>
      </c>
      <c r="BZ49" s="1">
        <v>0</v>
      </c>
      <c r="CA49" s="1">
        <f ca="1">INDIRECT("V49")+2*INDIRECT("AD49")+3*INDIRECT("AL49")+4*INDIRECT("AT49")+5*INDIRECT("BB49")+6*INDIRECT("BJ49")</f>
        <v>0</v>
      </c>
      <c r="CB49" s="1">
        <v>0</v>
      </c>
      <c r="CC49" s="1">
        <f ca="1">INDIRECT("W49")+2*INDIRECT("AE49")+3*INDIRECT("AM49")+4*INDIRECT("AU49")+5*INDIRECT("BC49")+6*INDIRECT("BK49")</f>
        <v>0</v>
      </c>
      <c r="CD49" s="1">
        <v>0</v>
      </c>
      <c r="CE49" s="1">
        <f ca="1">INDIRECT("X49")+2*INDIRECT("AF49")+3*INDIRECT("AN49")+4*INDIRECT("AV49")+5*INDIRECT("BD49")+6*INDIRECT("BL49")</f>
        <v>0</v>
      </c>
      <c r="CF49" s="1">
        <v>0</v>
      </c>
      <c r="CG49" s="1">
        <f ca="1">INDIRECT("Y49")+2*INDIRECT("AG49")+3*INDIRECT("AO49")+4*INDIRECT("AW49")+5*INDIRECT("BE49")+6*INDIRECT("BM49")</f>
        <v>0</v>
      </c>
      <c r="CH49" s="1">
        <v>0</v>
      </c>
      <c r="CI49" s="1">
        <f ca="1">INDIRECT("Z49")+2*INDIRECT("AH49")+3*INDIRECT("AP49")+4*INDIRECT("AX49")+5*INDIRECT("BF49")+6*INDIRECT("BN49")</f>
        <v>0</v>
      </c>
      <c r="CJ49" s="1">
        <v>0</v>
      </c>
      <c r="CK49" s="1">
        <f ca="1">INDIRECT("AA49")+2*INDIRECT("AI49")+3*INDIRECT("AQ49")+4*INDIRECT("AY49")+5*INDIRECT("BG49")+6*INDIRECT("BO49")</f>
        <v>0</v>
      </c>
      <c r="CL49" s="1">
        <v>0</v>
      </c>
      <c r="CM49" s="1">
        <f ca="1">INDIRECT("T49")+2*INDIRECT("U49")+3*INDIRECT("V49")+4*INDIRECT("W49")+5*INDIRECT("X49")+6*INDIRECT("Y49")+7*INDIRECT("Z49")+8*INDIRECT("AA49")</f>
        <v>0</v>
      </c>
      <c r="CN49" s="1">
        <v>0</v>
      </c>
      <c r="CO49" s="1">
        <f ca="1">INDIRECT("AB49")+2*INDIRECT("AC49")+3*INDIRECT("AD49")+4*INDIRECT("AE49")+5*INDIRECT("AF49")+6*INDIRECT("AG49")+7*INDIRECT("AH49")+8*INDIRECT("AI49")</f>
        <v>290</v>
      </c>
      <c r="CP49" s="1">
        <v>290</v>
      </c>
      <c r="CQ49" s="1">
        <f ca="1">INDIRECT("AJ49")+2*INDIRECT("AK49")+3*INDIRECT("AL49")+4*INDIRECT("AM49")+5*INDIRECT("AN49")+6*INDIRECT("AO49")+7*INDIRECT("AP49")+8*INDIRECT("AQ49")</f>
        <v>0</v>
      </c>
      <c r="CR49" s="1">
        <v>0</v>
      </c>
      <c r="CS49" s="1">
        <f ca="1">INDIRECT("AR49")+2*INDIRECT("AS49")+3*INDIRECT("AT49")+4*INDIRECT("AU49")+5*INDIRECT("AV49")+6*INDIRECT("AW49")+7*INDIRECT("AX49")+8*INDIRECT("AY49")</f>
        <v>0</v>
      </c>
      <c r="CT49" s="1">
        <v>0</v>
      </c>
      <c r="CU49" s="1">
        <f ca="1">INDIRECT("AZ49")+2*INDIRECT("BA49")+3*INDIRECT("BB49")+4*INDIRECT("BC49")+5*INDIRECT("BD49")+6*INDIRECT("BE49")+7*INDIRECT("BF49")+8*INDIRECT("BG49")</f>
        <v>0</v>
      </c>
      <c r="CV49" s="1">
        <v>0</v>
      </c>
      <c r="CW49" s="1">
        <f ca="1">INDIRECT("BH49")+2*INDIRECT("BI49")+3*INDIRECT("BJ49")+4*INDIRECT("BK49")+5*INDIRECT("BL49")+6*INDIRECT("BM49")+7*INDIRECT("BN49")+8*INDIRECT("BO49")</f>
        <v>0</v>
      </c>
      <c r="CX49" s="1">
        <v>0</v>
      </c>
    </row>
    <row r="50" spans="1:73" ht="11.25">
      <c r="A50" s="1" t="s">
        <v>0</v>
      </c>
      <c r="B50" s="1" t="s">
        <v>36</v>
      </c>
      <c r="C50" s="1" t="s">
        <v>0</v>
      </c>
      <c r="D50" s="1" t="s">
        <v>37</v>
      </c>
      <c r="E50" s="1" t="s">
        <v>6</v>
      </c>
      <c r="F50" s="7">
        <f>SUM(F49:F49)</f>
        <v>290</v>
      </c>
      <c r="G50" s="6">
        <f>SUM(G49:G49)</f>
        <v>0</v>
      </c>
      <c r="H50" s="6">
        <f>SUM(H49:H49)</f>
        <v>0</v>
      </c>
      <c r="I50" s="6">
        <f>SUM(I49:I49)</f>
        <v>0</v>
      </c>
      <c r="J50" s="6">
        <f>SUM(J49:J49)</f>
        <v>0</v>
      </c>
      <c r="K50" s="6">
        <f>SUM(K49:K49)</f>
        <v>0</v>
      </c>
      <c r="L50" s="6">
        <f>SUM(L49:L49)</f>
        <v>0</v>
      </c>
      <c r="M50" s="6">
        <f>SUM(M49:M49)</f>
        <v>0</v>
      </c>
      <c r="N50" s="7">
        <f>SUM(N49:N49)</f>
        <v>0</v>
      </c>
      <c r="O50" s="6">
        <f>SUM(O49:O49)</f>
        <v>290</v>
      </c>
      <c r="P50" s="6">
        <f>SUM(P49:P49)</f>
        <v>0</v>
      </c>
      <c r="Q50" s="6">
        <f>SUM(Q49:Q49)</f>
        <v>0</v>
      </c>
      <c r="R50" s="6">
        <f>SUM(R49:R49)</f>
        <v>0</v>
      </c>
      <c r="S50" s="6">
        <f>SUM(S49:S49)</f>
        <v>0</v>
      </c>
      <c r="T50" s="8"/>
      <c r="U50" s="5"/>
      <c r="V50" s="5"/>
      <c r="W50" s="5"/>
      <c r="X50" s="5"/>
      <c r="Y50" s="5"/>
      <c r="Z50" s="5"/>
      <c r="AA50" s="5"/>
      <c r="AB50" s="8"/>
      <c r="AC50" s="5"/>
      <c r="AD50" s="5"/>
      <c r="AE50" s="5"/>
      <c r="AF50" s="5"/>
      <c r="AG50" s="5"/>
      <c r="AH50" s="5"/>
      <c r="AI50" s="5"/>
      <c r="AJ50" s="8"/>
      <c r="AK50" s="5"/>
      <c r="AL50" s="5"/>
      <c r="AM50" s="5"/>
      <c r="AN50" s="5"/>
      <c r="AO50" s="5"/>
      <c r="AP50" s="5"/>
      <c r="AQ50" s="5"/>
      <c r="AR50" s="8"/>
      <c r="AS50" s="5"/>
      <c r="AT50" s="5"/>
      <c r="AU50" s="5"/>
      <c r="AV50" s="5"/>
      <c r="AW50" s="5"/>
      <c r="AX50" s="5"/>
      <c r="AY50" s="5"/>
      <c r="AZ50" s="8"/>
      <c r="BA50" s="5"/>
      <c r="BB50" s="5"/>
      <c r="BC50" s="5"/>
      <c r="BD50" s="5"/>
      <c r="BE50" s="5"/>
      <c r="BF50" s="5"/>
      <c r="BG50" s="5"/>
      <c r="BH50" s="8"/>
      <c r="BI50" s="5"/>
      <c r="BJ50" s="5"/>
      <c r="BK50" s="5"/>
      <c r="BL50" s="5"/>
      <c r="BM50" s="5"/>
      <c r="BN50" s="5"/>
      <c r="BO50" s="5"/>
      <c r="BP50" s="9">
        <v>0</v>
      </c>
      <c r="BQ50" s="1" t="s">
        <v>0</v>
      </c>
      <c r="BR50" s="1" t="s">
        <v>0</v>
      </c>
      <c r="BS50" s="1" t="s">
        <v>0</v>
      </c>
      <c r="BT50" s="1" t="s">
        <v>0</v>
      </c>
      <c r="BU50" s="1" t="s">
        <v>0</v>
      </c>
    </row>
    <row r="51" spans="1:73" ht="11.25">
      <c r="A51" s="25"/>
      <c r="B51" s="25"/>
      <c r="C51" s="27" t="s">
        <v>103</v>
      </c>
      <c r="D51" s="26" t="s">
        <v>0</v>
      </c>
      <c r="E51" s="1" t="s">
        <v>0</v>
      </c>
      <c r="F51" s="7"/>
      <c r="G51" s="6"/>
      <c r="H51" s="6"/>
      <c r="I51" s="6"/>
      <c r="J51" s="6"/>
      <c r="K51" s="6"/>
      <c r="L51" s="6"/>
      <c r="M51" s="6"/>
      <c r="N51" s="7"/>
      <c r="O51" s="6"/>
      <c r="P51" s="6"/>
      <c r="Q51" s="6"/>
      <c r="R51" s="6"/>
      <c r="S51" s="6"/>
      <c r="T51" s="8"/>
      <c r="U51" s="5"/>
      <c r="V51" s="5"/>
      <c r="W51" s="5"/>
      <c r="X51" s="5"/>
      <c r="Y51" s="5"/>
      <c r="Z51" s="5"/>
      <c r="AA51" s="5"/>
      <c r="AB51" s="8"/>
      <c r="AC51" s="5"/>
      <c r="AD51" s="5"/>
      <c r="AE51" s="5"/>
      <c r="AF51" s="5"/>
      <c r="AG51" s="5"/>
      <c r="AH51" s="5"/>
      <c r="AI51" s="5"/>
      <c r="AJ51" s="8"/>
      <c r="AK51" s="5"/>
      <c r="AL51" s="5"/>
      <c r="AM51" s="5"/>
      <c r="AN51" s="5"/>
      <c r="AO51" s="5"/>
      <c r="AP51" s="5"/>
      <c r="AQ51" s="5"/>
      <c r="AR51" s="8"/>
      <c r="AS51" s="5"/>
      <c r="AT51" s="5"/>
      <c r="AU51" s="5"/>
      <c r="AV51" s="5"/>
      <c r="AW51" s="5"/>
      <c r="AX51" s="5"/>
      <c r="AY51" s="5"/>
      <c r="AZ51" s="8"/>
      <c r="BA51" s="5"/>
      <c r="BB51" s="5"/>
      <c r="BC51" s="5"/>
      <c r="BD51" s="5"/>
      <c r="BE51" s="5"/>
      <c r="BF51" s="5"/>
      <c r="BG51" s="5"/>
      <c r="BH51" s="8"/>
      <c r="BI51" s="5"/>
      <c r="BJ51" s="5"/>
      <c r="BK51" s="5"/>
      <c r="BL51" s="5"/>
      <c r="BM51" s="5"/>
      <c r="BN51" s="5"/>
      <c r="BO51" s="5"/>
      <c r="BP51" s="9">
        <v>0</v>
      </c>
      <c r="BQ51" s="1" t="s">
        <v>0</v>
      </c>
      <c r="BR51" s="1" t="s">
        <v>0</v>
      </c>
      <c r="BS51" s="1" t="s">
        <v>0</v>
      </c>
      <c r="BT51" s="1" t="s">
        <v>0</v>
      </c>
      <c r="BU51" s="1" t="s">
        <v>0</v>
      </c>
    </row>
    <row r="52" spans="1:102" ht="11.25">
      <c r="A52" s="30" t="s">
        <v>1</v>
      </c>
      <c r="B52" s="31" t="str">
        <f>HYPERLINK("http://www.dot.ca.gov/hq/transprog/stip2004/ff_sheets/03-2l119.xls","2L119")</f>
        <v>2L119</v>
      </c>
      <c r="C52" s="30" t="s">
        <v>0</v>
      </c>
      <c r="D52" s="30" t="s">
        <v>28</v>
      </c>
      <c r="E52" s="30" t="s">
        <v>3</v>
      </c>
      <c r="F52" s="32">
        <f ca="1">INDIRECT("T52")+INDIRECT("AB52")+INDIRECT("AJ52")+INDIRECT("AR52")+INDIRECT("AZ52")+INDIRECT("BH52")</f>
        <v>0</v>
      </c>
      <c r="G52" s="33">
        <f ca="1">INDIRECT("U52")+INDIRECT("AC52")+INDIRECT("AK52")+INDIRECT("AS52")+INDIRECT("BA52")+INDIRECT("BI52")</f>
        <v>522</v>
      </c>
      <c r="H52" s="33">
        <f ca="1">INDIRECT("V52")+INDIRECT("AD52")+INDIRECT("AL52")+INDIRECT("AT52")+INDIRECT("BB52")+INDIRECT("BJ52")</f>
        <v>0</v>
      </c>
      <c r="I52" s="33">
        <f ca="1">INDIRECT("W52")+INDIRECT("AE52")+INDIRECT("AM52")+INDIRECT("AU52")+INDIRECT("BC52")+INDIRECT("BK52")</f>
        <v>0</v>
      </c>
      <c r="J52" s="33">
        <f ca="1">INDIRECT("X52")+INDIRECT("AF52")+INDIRECT("AN52")+INDIRECT("AV52")+INDIRECT("BD52")+INDIRECT("BL52")</f>
        <v>0</v>
      </c>
      <c r="K52" s="33">
        <f ca="1">INDIRECT("Y52")+INDIRECT("AG52")+INDIRECT("AO52")+INDIRECT("AW52")+INDIRECT("BE52")+INDIRECT("BM52")</f>
        <v>0</v>
      </c>
      <c r="L52" s="33">
        <f ca="1">INDIRECT("Z52")+INDIRECT("AH52")+INDIRECT("AP52")+INDIRECT("AX52")+INDIRECT("BF52")+INDIRECT("BN52")</f>
        <v>0</v>
      </c>
      <c r="M52" s="33">
        <f ca="1">INDIRECT("AA52")+INDIRECT("AI52")+INDIRECT("AQ52")+INDIRECT("AY52")+INDIRECT("BG52")+INDIRECT("BO52")</f>
        <v>0</v>
      </c>
      <c r="N52" s="32">
        <f ca="1">INDIRECT("T52")+INDIRECT("U52")+INDIRECT("V52")+INDIRECT("W52")+INDIRECT("X52")+INDIRECT("Y52")+INDIRECT("Z52")+INDIRECT("AA52")</f>
        <v>0</v>
      </c>
      <c r="O52" s="33">
        <f ca="1">INDIRECT("AB52")+INDIRECT("AC52")+INDIRECT("AD52")+INDIRECT("AE52")+INDIRECT("AF52")+INDIRECT("AG52")+INDIRECT("AH52")+INDIRECT("AI52")</f>
        <v>522</v>
      </c>
      <c r="P52" s="33">
        <f ca="1">INDIRECT("AJ52")+INDIRECT("AK52")+INDIRECT("AL52")+INDIRECT("AM52")+INDIRECT("AN52")+INDIRECT("AO52")+INDIRECT("AP52")+INDIRECT("AQ52")</f>
        <v>0</v>
      </c>
      <c r="Q52" s="33">
        <f ca="1">INDIRECT("AR52")+INDIRECT("AS52")+INDIRECT("AT52")+INDIRECT("AU52")+INDIRECT("AV52")+INDIRECT("AW52")+INDIRECT("AX52")+INDIRECT("AY52")</f>
        <v>0</v>
      </c>
      <c r="R52" s="33">
        <f ca="1">INDIRECT("AZ52")+INDIRECT("BA52")+INDIRECT("BB52")+INDIRECT("BC52")+INDIRECT("BD52")+INDIRECT("BE52")+INDIRECT("BF52")+INDIRECT("BG52")</f>
        <v>0</v>
      </c>
      <c r="S52" s="33">
        <f ca="1">INDIRECT("BH52")+INDIRECT("BI52")+INDIRECT("BJ52")+INDIRECT("BK52")+INDIRECT("BL52")+INDIRECT("BM52")+INDIRECT("BN52")+INDIRECT("BO52")</f>
        <v>0</v>
      </c>
      <c r="T52" s="34"/>
      <c r="U52" s="35"/>
      <c r="V52" s="35"/>
      <c r="W52" s="35"/>
      <c r="X52" s="35"/>
      <c r="Y52" s="35"/>
      <c r="Z52" s="35"/>
      <c r="AA52" s="35"/>
      <c r="AB52" s="34"/>
      <c r="AC52" s="35">
        <v>522</v>
      </c>
      <c r="AD52" s="35"/>
      <c r="AE52" s="35"/>
      <c r="AF52" s="35"/>
      <c r="AG52" s="35"/>
      <c r="AH52" s="35"/>
      <c r="AI52" s="35"/>
      <c r="AJ52" s="34"/>
      <c r="AK52" s="35"/>
      <c r="AL52" s="35"/>
      <c r="AM52" s="35"/>
      <c r="AN52" s="35"/>
      <c r="AO52" s="35"/>
      <c r="AP52" s="35"/>
      <c r="AQ52" s="35"/>
      <c r="AR52" s="34"/>
      <c r="AS52" s="35"/>
      <c r="AT52" s="35"/>
      <c r="AU52" s="35"/>
      <c r="AV52" s="35"/>
      <c r="AW52" s="35"/>
      <c r="AX52" s="35"/>
      <c r="AY52" s="35"/>
      <c r="AZ52" s="34"/>
      <c r="BA52" s="35"/>
      <c r="BB52" s="35"/>
      <c r="BC52" s="35"/>
      <c r="BD52" s="35"/>
      <c r="BE52" s="35"/>
      <c r="BF52" s="35"/>
      <c r="BG52" s="35"/>
      <c r="BH52" s="34"/>
      <c r="BI52" s="35"/>
      <c r="BJ52" s="35"/>
      <c r="BK52" s="35"/>
      <c r="BL52" s="35"/>
      <c r="BM52" s="35"/>
      <c r="BN52" s="35"/>
      <c r="BO52" s="36"/>
      <c r="BP52" s="9">
        <v>10200000097</v>
      </c>
      <c r="BQ52" s="1" t="s">
        <v>3</v>
      </c>
      <c r="BR52" s="1" t="s">
        <v>0</v>
      </c>
      <c r="BS52" s="1" t="s">
        <v>0</v>
      </c>
      <c r="BT52" s="1" t="s">
        <v>0</v>
      </c>
      <c r="BU52" s="1" t="s">
        <v>0</v>
      </c>
      <c r="BW52" s="1">
        <f ca="1">INDIRECT("T52")+2*INDIRECT("AB52")+3*INDIRECT("AJ52")+4*INDIRECT("AR52")+5*INDIRECT("AZ52")+6*INDIRECT("BH52")</f>
        <v>0</v>
      </c>
      <c r="BX52" s="1">
        <v>0</v>
      </c>
      <c r="BY52" s="1">
        <f ca="1">INDIRECT("U52")+2*INDIRECT("AC52")+3*INDIRECT("AK52")+4*INDIRECT("AS52")+5*INDIRECT("BA52")+6*INDIRECT("BI52")</f>
        <v>1044</v>
      </c>
      <c r="BZ52" s="1">
        <v>1044</v>
      </c>
      <c r="CA52" s="1">
        <f ca="1">INDIRECT("V52")+2*INDIRECT("AD52")+3*INDIRECT("AL52")+4*INDIRECT("AT52")+5*INDIRECT("BB52")+6*INDIRECT("BJ52")</f>
        <v>0</v>
      </c>
      <c r="CB52" s="1">
        <v>0</v>
      </c>
      <c r="CC52" s="1">
        <f ca="1">INDIRECT("W52")+2*INDIRECT("AE52")+3*INDIRECT("AM52")+4*INDIRECT("AU52")+5*INDIRECT("BC52")+6*INDIRECT("BK52")</f>
        <v>0</v>
      </c>
      <c r="CD52" s="1">
        <v>0</v>
      </c>
      <c r="CE52" s="1">
        <f ca="1">INDIRECT("X52")+2*INDIRECT("AF52")+3*INDIRECT("AN52")+4*INDIRECT("AV52")+5*INDIRECT("BD52")+6*INDIRECT("BL52")</f>
        <v>0</v>
      </c>
      <c r="CF52" s="1">
        <v>0</v>
      </c>
      <c r="CG52" s="1">
        <f ca="1">INDIRECT("Y52")+2*INDIRECT("AG52")+3*INDIRECT("AO52")+4*INDIRECT("AW52")+5*INDIRECT("BE52")+6*INDIRECT("BM52")</f>
        <v>0</v>
      </c>
      <c r="CH52" s="1">
        <v>0</v>
      </c>
      <c r="CI52" s="1">
        <f ca="1">INDIRECT("Z52")+2*INDIRECT("AH52")+3*INDIRECT("AP52")+4*INDIRECT("AX52")+5*INDIRECT("BF52")+6*INDIRECT("BN52")</f>
        <v>0</v>
      </c>
      <c r="CJ52" s="1">
        <v>0</v>
      </c>
      <c r="CK52" s="1">
        <f ca="1">INDIRECT("AA52")+2*INDIRECT("AI52")+3*INDIRECT("AQ52")+4*INDIRECT("AY52")+5*INDIRECT("BG52")+6*INDIRECT("BO52")</f>
        <v>0</v>
      </c>
      <c r="CL52" s="1">
        <v>0</v>
      </c>
      <c r="CM52" s="1">
        <f ca="1">INDIRECT("T52")+2*INDIRECT("U52")+3*INDIRECT("V52")+4*INDIRECT("W52")+5*INDIRECT("X52")+6*INDIRECT("Y52")+7*INDIRECT("Z52")+8*INDIRECT("AA52")</f>
        <v>0</v>
      </c>
      <c r="CN52" s="1">
        <v>0</v>
      </c>
      <c r="CO52" s="1">
        <f ca="1">INDIRECT("AB52")+2*INDIRECT("AC52")+3*INDIRECT("AD52")+4*INDIRECT("AE52")+5*INDIRECT("AF52")+6*INDIRECT("AG52")+7*INDIRECT("AH52")+8*INDIRECT("AI52")</f>
        <v>1044</v>
      </c>
      <c r="CP52" s="1">
        <v>1044</v>
      </c>
      <c r="CQ52" s="1">
        <f ca="1">INDIRECT("AJ52")+2*INDIRECT("AK52")+3*INDIRECT("AL52")+4*INDIRECT("AM52")+5*INDIRECT("AN52")+6*INDIRECT("AO52")+7*INDIRECT("AP52")+8*INDIRECT("AQ52")</f>
        <v>0</v>
      </c>
      <c r="CR52" s="1">
        <v>0</v>
      </c>
      <c r="CS52" s="1">
        <f ca="1">INDIRECT("AR52")+2*INDIRECT("AS52")+3*INDIRECT("AT52")+4*INDIRECT("AU52")+5*INDIRECT("AV52")+6*INDIRECT("AW52")+7*INDIRECT("AX52")+8*INDIRECT("AY52")</f>
        <v>0</v>
      </c>
      <c r="CT52" s="1">
        <v>0</v>
      </c>
      <c r="CU52" s="1">
        <f ca="1">INDIRECT("AZ52")+2*INDIRECT("BA52")+3*INDIRECT("BB52")+4*INDIRECT("BC52")+5*INDIRECT("BD52")+6*INDIRECT("BE52")+7*INDIRECT("BF52")+8*INDIRECT("BG52")</f>
        <v>0</v>
      </c>
      <c r="CV52" s="1">
        <v>0</v>
      </c>
      <c r="CW52" s="1">
        <f ca="1">INDIRECT("BH52")+2*INDIRECT("BI52")+3*INDIRECT("BJ52")+4*INDIRECT("BK52")+5*INDIRECT("BL52")+6*INDIRECT("BM52")+7*INDIRECT("BN52")+8*INDIRECT("BO52")</f>
        <v>0</v>
      </c>
      <c r="CX52" s="1">
        <v>0</v>
      </c>
    </row>
    <row r="53" spans="1:73" ht="11.25">
      <c r="A53" s="1" t="s">
        <v>0</v>
      </c>
      <c r="B53" s="1" t="s">
        <v>38</v>
      </c>
      <c r="C53" s="1" t="s">
        <v>0</v>
      </c>
      <c r="D53" s="1" t="s">
        <v>39</v>
      </c>
      <c r="E53" s="1" t="s">
        <v>6</v>
      </c>
      <c r="F53" s="7">
        <f>SUM(F52:F52)</f>
        <v>0</v>
      </c>
      <c r="G53" s="6">
        <f>SUM(G52:G52)</f>
        <v>522</v>
      </c>
      <c r="H53" s="6">
        <f>SUM(H52:H52)</f>
        <v>0</v>
      </c>
      <c r="I53" s="6">
        <f>SUM(I52:I52)</f>
        <v>0</v>
      </c>
      <c r="J53" s="6">
        <f>SUM(J52:J52)</f>
        <v>0</v>
      </c>
      <c r="K53" s="6">
        <f>SUM(K52:K52)</f>
        <v>0</v>
      </c>
      <c r="L53" s="6">
        <f>SUM(L52:L52)</f>
        <v>0</v>
      </c>
      <c r="M53" s="6">
        <f>SUM(M52:M52)</f>
        <v>0</v>
      </c>
      <c r="N53" s="7">
        <f>SUM(N52:N52)</f>
        <v>0</v>
      </c>
      <c r="O53" s="6">
        <f>SUM(O52:O52)</f>
        <v>522</v>
      </c>
      <c r="P53" s="6">
        <f>SUM(P52:P52)</f>
        <v>0</v>
      </c>
      <c r="Q53" s="6">
        <f>SUM(Q52:Q52)</f>
        <v>0</v>
      </c>
      <c r="R53" s="6">
        <f>SUM(R52:R52)</f>
        <v>0</v>
      </c>
      <c r="S53" s="6">
        <f>SUM(S52:S52)</f>
        <v>0</v>
      </c>
      <c r="T53" s="8"/>
      <c r="U53" s="5"/>
      <c r="V53" s="5"/>
      <c r="W53" s="5"/>
      <c r="X53" s="5"/>
      <c r="Y53" s="5"/>
      <c r="Z53" s="5"/>
      <c r="AA53" s="5"/>
      <c r="AB53" s="8"/>
      <c r="AC53" s="5"/>
      <c r="AD53" s="5"/>
      <c r="AE53" s="5"/>
      <c r="AF53" s="5"/>
      <c r="AG53" s="5"/>
      <c r="AH53" s="5"/>
      <c r="AI53" s="5"/>
      <c r="AJ53" s="8"/>
      <c r="AK53" s="5"/>
      <c r="AL53" s="5"/>
      <c r="AM53" s="5"/>
      <c r="AN53" s="5"/>
      <c r="AO53" s="5"/>
      <c r="AP53" s="5"/>
      <c r="AQ53" s="5"/>
      <c r="AR53" s="8"/>
      <c r="AS53" s="5"/>
      <c r="AT53" s="5"/>
      <c r="AU53" s="5"/>
      <c r="AV53" s="5"/>
      <c r="AW53" s="5"/>
      <c r="AX53" s="5"/>
      <c r="AY53" s="5"/>
      <c r="AZ53" s="8"/>
      <c r="BA53" s="5"/>
      <c r="BB53" s="5"/>
      <c r="BC53" s="5"/>
      <c r="BD53" s="5"/>
      <c r="BE53" s="5"/>
      <c r="BF53" s="5"/>
      <c r="BG53" s="5"/>
      <c r="BH53" s="8"/>
      <c r="BI53" s="5"/>
      <c r="BJ53" s="5"/>
      <c r="BK53" s="5"/>
      <c r="BL53" s="5"/>
      <c r="BM53" s="5"/>
      <c r="BN53" s="5"/>
      <c r="BO53" s="5"/>
      <c r="BP53" s="9">
        <v>0</v>
      </c>
      <c r="BQ53" s="1" t="s">
        <v>0</v>
      </c>
      <c r="BR53" s="1" t="s">
        <v>0</v>
      </c>
      <c r="BS53" s="1" t="s">
        <v>0</v>
      </c>
      <c r="BT53" s="1" t="s">
        <v>0</v>
      </c>
      <c r="BU53" s="1" t="s">
        <v>0</v>
      </c>
    </row>
    <row r="54" spans="1:73" ht="11.25">
      <c r="A54" s="25"/>
      <c r="B54" s="25"/>
      <c r="C54" s="27" t="s">
        <v>103</v>
      </c>
      <c r="D54" s="26" t="s">
        <v>0</v>
      </c>
      <c r="E54" s="1" t="s">
        <v>0</v>
      </c>
      <c r="F54" s="7"/>
      <c r="G54" s="6"/>
      <c r="H54" s="6"/>
      <c r="I54" s="6"/>
      <c r="J54" s="6"/>
      <c r="K54" s="6"/>
      <c r="L54" s="6"/>
      <c r="M54" s="6"/>
      <c r="N54" s="7"/>
      <c r="O54" s="6"/>
      <c r="P54" s="6"/>
      <c r="Q54" s="6"/>
      <c r="R54" s="6"/>
      <c r="S54" s="6"/>
      <c r="T54" s="8"/>
      <c r="U54" s="5"/>
      <c r="V54" s="5"/>
      <c r="W54" s="5"/>
      <c r="X54" s="5"/>
      <c r="Y54" s="5"/>
      <c r="Z54" s="5"/>
      <c r="AA54" s="5"/>
      <c r="AB54" s="8"/>
      <c r="AC54" s="5"/>
      <c r="AD54" s="5"/>
      <c r="AE54" s="5"/>
      <c r="AF54" s="5"/>
      <c r="AG54" s="5"/>
      <c r="AH54" s="5"/>
      <c r="AI54" s="5"/>
      <c r="AJ54" s="8"/>
      <c r="AK54" s="5"/>
      <c r="AL54" s="5"/>
      <c r="AM54" s="5"/>
      <c r="AN54" s="5"/>
      <c r="AO54" s="5"/>
      <c r="AP54" s="5"/>
      <c r="AQ54" s="5"/>
      <c r="AR54" s="8"/>
      <c r="AS54" s="5"/>
      <c r="AT54" s="5"/>
      <c r="AU54" s="5"/>
      <c r="AV54" s="5"/>
      <c r="AW54" s="5"/>
      <c r="AX54" s="5"/>
      <c r="AY54" s="5"/>
      <c r="AZ54" s="8"/>
      <c r="BA54" s="5"/>
      <c r="BB54" s="5"/>
      <c r="BC54" s="5"/>
      <c r="BD54" s="5"/>
      <c r="BE54" s="5"/>
      <c r="BF54" s="5"/>
      <c r="BG54" s="5"/>
      <c r="BH54" s="8"/>
      <c r="BI54" s="5"/>
      <c r="BJ54" s="5"/>
      <c r="BK54" s="5"/>
      <c r="BL54" s="5"/>
      <c r="BM54" s="5"/>
      <c r="BN54" s="5"/>
      <c r="BO54" s="5"/>
      <c r="BP54" s="9">
        <v>0</v>
      </c>
      <c r="BQ54" s="1" t="s">
        <v>0</v>
      </c>
      <c r="BR54" s="1" t="s">
        <v>0</v>
      </c>
      <c r="BS54" s="1" t="s">
        <v>0</v>
      </c>
      <c r="BT54" s="1" t="s">
        <v>0</v>
      </c>
      <c r="BU54" s="1" t="s">
        <v>0</v>
      </c>
    </row>
    <row r="55" spans="1:102" ht="11.25">
      <c r="A55" s="30" t="s">
        <v>1</v>
      </c>
      <c r="B55" s="31" t="str">
        <f>HYPERLINK("http://www.dot.ca.gov/hq/transprog/stip2004/ff_sheets/03-2l120.xls","2L120")</f>
        <v>2L120</v>
      </c>
      <c r="C55" s="30" t="s">
        <v>0</v>
      </c>
      <c r="D55" s="30" t="s">
        <v>28</v>
      </c>
      <c r="E55" s="30" t="s">
        <v>3</v>
      </c>
      <c r="F55" s="32">
        <f ca="1">INDIRECT("T55")+INDIRECT("AB55")+INDIRECT("AJ55")+INDIRECT("AR55")+INDIRECT("AZ55")+INDIRECT("BH55")</f>
        <v>0</v>
      </c>
      <c r="G55" s="33">
        <f ca="1">INDIRECT("U55")+INDIRECT("AC55")+INDIRECT("AK55")+INDIRECT("AS55")+INDIRECT("BA55")+INDIRECT("BI55")</f>
        <v>442</v>
      </c>
      <c r="H55" s="33">
        <f ca="1">INDIRECT("V55")+INDIRECT("AD55")+INDIRECT("AL55")+INDIRECT("AT55")+INDIRECT("BB55")+INDIRECT("BJ55")</f>
        <v>0</v>
      </c>
      <c r="I55" s="33">
        <f ca="1">INDIRECT("W55")+INDIRECT("AE55")+INDIRECT("AM55")+INDIRECT("AU55")+INDIRECT("BC55")+INDIRECT("BK55")</f>
        <v>0</v>
      </c>
      <c r="J55" s="33">
        <f ca="1">INDIRECT("X55")+INDIRECT("AF55")+INDIRECT("AN55")+INDIRECT("AV55")+INDIRECT("BD55")+INDIRECT("BL55")</f>
        <v>0</v>
      </c>
      <c r="K55" s="33">
        <f ca="1">INDIRECT("Y55")+INDIRECT("AG55")+INDIRECT("AO55")+INDIRECT("AW55")+INDIRECT("BE55")+INDIRECT("BM55")</f>
        <v>0</v>
      </c>
      <c r="L55" s="33">
        <f ca="1">INDIRECT("Z55")+INDIRECT("AH55")+INDIRECT("AP55")+INDIRECT("AX55")+INDIRECT("BF55")+INDIRECT("BN55")</f>
        <v>0</v>
      </c>
      <c r="M55" s="33">
        <f ca="1">INDIRECT("AA55")+INDIRECT("AI55")+INDIRECT("AQ55")+INDIRECT("AY55")+INDIRECT("BG55")+INDIRECT("BO55")</f>
        <v>0</v>
      </c>
      <c r="N55" s="32">
        <f ca="1">INDIRECT("T55")+INDIRECT("U55")+INDIRECT("V55")+INDIRECT("W55")+INDIRECT("X55")+INDIRECT("Y55")+INDIRECT("Z55")+INDIRECT("AA55")</f>
        <v>0</v>
      </c>
      <c r="O55" s="33">
        <f ca="1">INDIRECT("AB55")+INDIRECT("AC55")+INDIRECT("AD55")+INDIRECT("AE55")+INDIRECT("AF55")+INDIRECT("AG55")+INDIRECT("AH55")+INDIRECT("AI55")</f>
        <v>442</v>
      </c>
      <c r="P55" s="33">
        <f ca="1">INDIRECT("AJ55")+INDIRECT("AK55")+INDIRECT("AL55")+INDIRECT("AM55")+INDIRECT("AN55")+INDIRECT("AO55")+INDIRECT("AP55")+INDIRECT("AQ55")</f>
        <v>0</v>
      </c>
      <c r="Q55" s="33">
        <f ca="1">INDIRECT("AR55")+INDIRECT("AS55")+INDIRECT("AT55")+INDIRECT("AU55")+INDIRECT("AV55")+INDIRECT("AW55")+INDIRECT("AX55")+INDIRECT("AY55")</f>
        <v>0</v>
      </c>
      <c r="R55" s="33">
        <f ca="1">INDIRECT("AZ55")+INDIRECT("BA55")+INDIRECT("BB55")+INDIRECT("BC55")+INDIRECT("BD55")+INDIRECT("BE55")+INDIRECT("BF55")+INDIRECT("BG55")</f>
        <v>0</v>
      </c>
      <c r="S55" s="33">
        <f ca="1">INDIRECT("BH55")+INDIRECT("BI55")+INDIRECT("BJ55")+INDIRECT("BK55")+INDIRECT("BL55")+INDIRECT("BM55")+INDIRECT("BN55")+INDIRECT("BO55")</f>
        <v>0</v>
      </c>
      <c r="T55" s="34"/>
      <c r="U55" s="35"/>
      <c r="V55" s="35"/>
      <c r="W55" s="35"/>
      <c r="X55" s="35"/>
      <c r="Y55" s="35"/>
      <c r="Z55" s="35"/>
      <c r="AA55" s="35"/>
      <c r="AB55" s="34"/>
      <c r="AC55" s="35">
        <v>442</v>
      </c>
      <c r="AD55" s="35"/>
      <c r="AE55" s="35"/>
      <c r="AF55" s="35"/>
      <c r="AG55" s="35"/>
      <c r="AH55" s="35"/>
      <c r="AI55" s="35"/>
      <c r="AJ55" s="34"/>
      <c r="AK55" s="35"/>
      <c r="AL55" s="35"/>
      <c r="AM55" s="35"/>
      <c r="AN55" s="35"/>
      <c r="AO55" s="35"/>
      <c r="AP55" s="35"/>
      <c r="AQ55" s="35"/>
      <c r="AR55" s="34"/>
      <c r="AS55" s="35"/>
      <c r="AT55" s="35"/>
      <c r="AU55" s="35"/>
      <c r="AV55" s="35"/>
      <c r="AW55" s="35"/>
      <c r="AX55" s="35"/>
      <c r="AY55" s="35"/>
      <c r="AZ55" s="34"/>
      <c r="BA55" s="35"/>
      <c r="BB55" s="35"/>
      <c r="BC55" s="35"/>
      <c r="BD55" s="35"/>
      <c r="BE55" s="35"/>
      <c r="BF55" s="35"/>
      <c r="BG55" s="35"/>
      <c r="BH55" s="34"/>
      <c r="BI55" s="35"/>
      <c r="BJ55" s="35"/>
      <c r="BK55" s="35"/>
      <c r="BL55" s="35"/>
      <c r="BM55" s="35"/>
      <c r="BN55" s="35"/>
      <c r="BO55" s="36"/>
      <c r="BP55" s="9">
        <v>10200000098</v>
      </c>
      <c r="BQ55" s="1" t="s">
        <v>3</v>
      </c>
      <c r="BR55" s="1" t="s">
        <v>0</v>
      </c>
      <c r="BS55" s="1" t="s">
        <v>0</v>
      </c>
      <c r="BT55" s="1" t="s">
        <v>0</v>
      </c>
      <c r="BU55" s="1" t="s">
        <v>0</v>
      </c>
      <c r="BW55" s="1">
        <f ca="1">INDIRECT("T55")+2*INDIRECT("AB55")+3*INDIRECT("AJ55")+4*INDIRECT("AR55")+5*INDIRECT("AZ55")+6*INDIRECT("BH55")</f>
        <v>0</v>
      </c>
      <c r="BX55" s="1">
        <v>0</v>
      </c>
      <c r="BY55" s="1">
        <f ca="1">INDIRECT("U55")+2*INDIRECT("AC55")+3*INDIRECT("AK55")+4*INDIRECT("AS55")+5*INDIRECT("BA55")+6*INDIRECT("BI55")</f>
        <v>884</v>
      </c>
      <c r="BZ55" s="1">
        <v>884</v>
      </c>
      <c r="CA55" s="1">
        <f ca="1">INDIRECT("V55")+2*INDIRECT("AD55")+3*INDIRECT("AL55")+4*INDIRECT("AT55")+5*INDIRECT("BB55")+6*INDIRECT("BJ55")</f>
        <v>0</v>
      </c>
      <c r="CB55" s="1">
        <v>0</v>
      </c>
      <c r="CC55" s="1">
        <f ca="1">INDIRECT("W55")+2*INDIRECT("AE55")+3*INDIRECT("AM55")+4*INDIRECT("AU55")+5*INDIRECT("BC55")+6*INDIRECT("BK55")</f>
        <v>0</v>
      </c>
      <c r="CD55" s="1">
        <v>0</v>
      </c>
      <c r="CE55" s="1">
        <f ca="1">INDIRECT("X55")+2*INDIRECT("AF55")+3*INDIRECT("AN55")+4*INDIRECT("AV55")+5*INDIRECT("BD55")+6*INDIRECT("BL55")</f>
        <v>0</v>
      </c>
      <c r="CF55" s="1">
        <v>0</v>
      </c>
      <c r="CG55" s="1">
        <f ca="1">INDIRECT("Y55")+2*INDIRECT("AG55")+3*INDIRECT("AO55")+4*INDIRECT("AW55")+5*INDIRECT("BE55")+6*INDIRECT("BM55")</f>
        <v>0</v>
      </c>
      <c r="CH55" s="1">
        <v>0</v>
      </c>
      <c r="CI55" s="1">
        <f ca="1">INDIRECT("Z55")+2*INDIRECT("AH55")+3*INDIRECT("AP55")+4*INDIRECT("AX55")+5*INDIRECT("BF55")+6*INDIRECT("BN55")</f>
        <v>0</v>
      </c>
      <c r="CJ55" s="1">
        <v>0</v>
      </c>
      <c r="CK55" s="1">
        <f ca="1">INDIRECT("AA55")+2*INDIRECT("AI55")+3*INDIRECT("AQ55")+4*INDIRECT("AY55")+5*INDIRECT("BG55")+6*INDIRECT("BO55")</f>
        <v>0</v>
      </c>
      <c r="CL55" s="1">
        <v>0</v>
      </c>
      <c r="CM55" s="1">
        <f ca="1">INDIRECT("T55")+2*INDIRECT("U55")+3*INDIRECT("V55")+4*INDIRECT("W55")+5*INDIRECT("X55")+6*INDIRECT("Y55")+7*INDIRECT("Z55")+8*INDIRECT("AA55")</f>
        <v>0</v>
      </c>
      <c r="CN55" s="1">
        <v>0</v>
      </c>
      <c r="CO55" s="1">
        <f ca="1">INDIRECT("AB55")+2*INDIRECT("AC55")+3*INDIRECT("AD55")+4*INDIRECT("AE55")+5*INDIRECT("AF55")+6*INDIRECT("AG55")+7*INDIRECT("AH55")+8*INDIRECT("AI55")</f>
        <v>884</v>
      </c>
      <c r="CP55" s="1">
        <v>884</v>
      </c>
      <c r="CQ55" s="1">
        <f ca="1">INDIRECT("AJ55")+2*INDIRECT("AK55")+3*INDIRECT("AL55")+4*INDIRECT("AM55")+5*INDIRECT("AN55")+6*INDIRECT("AO55")+7*INDIRECT("AP55")+8*INDIRECT("AQ55")</f>
        <v>0</v>
      </c>
      <c r="CR55" s="1">
        <v>0</v>
      </c>
      <c r="CS55" s="1">
        <f ca="1">INDIRECT("AR55")+2*INDIRECT("AS55")+3*INDIRECT("AT55")+4*INDIRECT("AU55")+5*INDIRECT("AV55")+6*INDIRECT("AW55")+7*INDIRECT("AX55")+8*INDIRECT("AY55")</f>
        <v>0</v>
      </c>
      <c r="CT55" s="1">
        <v>0</v>
      </c>
      <c r="CU55" s="1">
        <f ca="1">INDIRECT("AZ55")+2*INDIRECT("BA55")+3*INDIRECT("BB55")+4*INDIRECT("BC55")+5*INDIRECT("BD55")+6*INDIRECT("BE55")+7*INDIRECT("BF55")+8*INDIRECT("BG55")</f>
        <v>0</v>
      </c>
      <c r="CV55" s="1">
        <v>0</v>
      </c>
      <c r="CW55" s="1">
        <f ca="1">INDIRECT("BH55")+2*INDIRECT("BI55")+3*INDIRECT("BJ55")+4*INDIRECT("BK55")+5*INDIRECT("BL55")+6*INDIRECT("BM55")+7*INDIRECT("BN55")+8*INDIRECT("BO55")</f>
        <v>0</v>
      </c>
      <c r="CX55" s="1">
        <v>0</v>
      </c>
    </row>
    <row r="56" spans="1:73" ht="11.25">
      <c r="A56" s="1" t="s">
        <v>0</v>
      </c>
      <c r="B56" s="1" t="s">
        <v>40</v>
      </c>
      <c r="C56" s="1" t="s">
        <v>0</v>
      </c>
      <c r="D56" s="1" t="s">
        <v>41</v>
      </c>
      <c r="E56" s="1" t="s">
        <v>6</v>
      </c>
      <c r="F56" s="7">
        <f>SUM(F55:F55)</f>
        <v>0</v>
      </c>
      <c r="G56" s="6">
        <f>SUM(G55:G55)</f>
        <v>442</v>
      </c>
      <c r="H56" s="6">
        <f>SUM(H55:H55)</f>
        <v>0</v>
      </c>
      <c r="I56" s="6">
        <f>SUM(I55:I55)</f>
        <v>0</v>
      </c>
      <c r="J56" s="6">
        <f>SUM(J55:J55)</f>
        <v>0</v>
      </c>
      <c r="K56" s="6">
        <f>SUM(K55:K55)</f>
        <v>0</v>
      </c>
      <c r="L56" s="6">
        <f>SUM(L55:L55)</f>
        <v>0</v>
      </c>
      <c r="M56" s="6">
        <f>SUM(M55:M55)</f>
        <v>0</v>
      </c>
      <c r="N56" s="7">
        <f>SUM(N55:N55)</f>
        <v>0</v>
      </c>
      <c r="O56" s="6">
        <f>SUM(O55:O55)</f>
        <v>442</v>
      </c>
      <c r="P56" s="6">
        <f>SUM(P55:P55)</f>
        <v>0</v>
      </c>
      <c r="Q56" s="6">
        <f>SUM(Q55:Q55)</f>
        <v>0</v>
      </c>
      <c r="R56" s="6">
        <f>SUM(R55:R55)</f>
        <v>0</v>
      </c>
      <c r="S56" s="6">
        <f>SUM(S55:S55)</f>
        <v>0</v>
      </c>
      <c r="T56" s="8"/>
      <c r="U56" s="5"/>
      <c r="V56" s="5"/>
      <c r="W56" s="5"/>
      <c r="X56" s="5"/>
      <c r="Y56" s="5"/>
      <c r="Z56" s="5"/>
      <c r="AA56" s="5"/>
      <c r="AB56" s="8"/>
      <c r="AC56" s="5"/>
      <c r="AD56" s="5"/>
      <c r="AE56" s="5"/>
      <c r="AF56" s="5"/>
      <c r="AG56" s="5"/>
      <c r="AH56" s="5"/>
      <c r="AI56" s="5"/>
      <c r="AJ56" s="8"/>
      <c r="AK56" s="5"/>
      <c r="AL56" s="5"/>
      <c r="AM56" s="5"/>
      <c r="AN56" s="5"/>
      <c r="AO56" s="5"/>
      <c r="AP56" s="5"/>
      <c r="AQ56" s="5"/>
      <c r="AR56" s="8"/>
      <c r="AS56" s="5"/>
      <c r="AT56" s="5"/>
      <c r="AU56" s="5"/>
      <c r="AV56" s="5"/>
      <c r="AW56" s="5"/>
      <c r="AX56" s="5"/>
      <c r="AY56" s="5"/>
      <c r="AZ56" s="8"/>
      <c r="BA56" s="5"/>
      <c r="BB56" s="5"/>
      <c r="BC56" s="5"/>
      <c r="BD56" s="5"/>
      <c r="BE56" s="5"/>
      <c r="BF56" s="5"/>
      <c r="BG56" s="5"/>
      <c r="BH56" s="8"/>
      <c r="BI56" s="5"/>
      <c r="BJ56" s="5"/>
      <c r="BK56" s="5"/>
      <c r="BL56" s="5"/>
      <c r="BM56" s="5"/>
      <c r="BN56" s="5"/>
      <c r="BO56" s="5"/>
      <c r="BP56" s="9">
        <v>0</v>
      </c>
      <c r="BQ56" s="1" t="s">
        <v>0</v>
      </c>
      <c r="BR56" s="1" t="s">
        <v>0</v>
      </c>
      <c r="BS56" s="1" t="s">
        <v>0</v>
      </c>
      <c r="BT56" s="1" t="s">
        <v>0</v>
      </c>
      <c r="BU56" s="1" t="s">
        <v>0</v>
      </c>
    </row>
    <row r="57" spans="1:73" ht="11.25">
      <c r="A57" s="25"/>
      <c r="B57" s="25"/>
      <c r="C57" s="27" t="s">
        <v>103</v>
      </c>
      <c r="D57" s="26" t="s">
        <v>0</v>
      </c>
      <c r="E57" s="1" t="s">
        <v>0</v>
      </c>
      <c r="F57" s="7"/>
      <c r="G57" s="6"/>
      <c r="H57" s="6"/>
      <c r="I57" s="6"/>
      <c r="J57" s="6"/>
      <c r="K57" s="6"/>
      <c r="L57" s="6"/>
      <c r="M57" s="6"/>
      <c r="N57" s="7"/>
      <c r="O57" s="6"/>
      <c r="P57" s="6"/>
      <c r="Q57" s="6"/>
      <c r="R57" s="6"/>
      <c r="S57" s="6"/>
      <c r="T57" s="8"/>
      <c r="U57" s="5"/>
      <c r="V57" s="5"/>
      <c r="W57" s="5"/>
      <c r="X57" s="5"/>
      <c r="Y57" s="5"/>
      <c r="Z57" s="5"/>
      <c r="AA57" s="5"/>
      <c r="AB57" s="8"/>
      <c r="AC57" s="5"/>
      <c r="AD57" s="5"/>
      <c r="AE57" s="5"/>
      <c r="AF57" s="5"/>
      <c r="AG57" s="5"/>
      <c r="AH57" s="5"/>
      <c r="AI57" s="5"/>
      <c r="AJ57" s="8"/>
      <c r="AK57" s="5"/>
      <c r="AL57" s="5"/>
      <c r="AM57" s="5"/>
      <c r="AN57" s="5"/>
      <c r="AO57" s="5"/>
      <c r="AP57" s="5"/>
      <c r="AQ57" s="5"/>
      <c r="AR57" s="8"/>
      <c r="AS57" s="5"/>
      <c r="AT57" s="5"/>
      <c r="AU57" s="5"/>
      <c r="AV57" s="5"/>
      <c r="AW57" s="5"/>
      <c r="AX57" s="5"/>
      <c r="AY57" s="5"/>
      <c r="AZ57" s="8"/>
      <c r="BA57" s="5"/>
      <c r="BB57" s="5"/>
      <c r="BC57" s="5"/>
      <c r="BD57" s="5"/>
      <c r="BE57" s="5"/>
      <c r="BF57" s="5"/>
      <c r="BG57" s="5"/>
      <c r="BH57" s="8"/>
      <c r="BI57" s="5"/>
      <c r="BJ57" s="5"/>
      <c r="BK57" s="5"/>
      <c r="BL57" s="5"/>
      <c r="BM57" s="5"/>
      <c r="BN57" s="5"/>
      <c r="BO57" s="5"/>
      <c r="BP57" s="9">
        <v>0</v>
      </c>
      <c r="BQ57" s="1" t="s">
        <v>0</v>
      </c>
      <c r="BR57" s="1" t="s">
        <v>0</v>
      </c>
      <c r="BS57" s="1" t="s">
        <v>0</v>
      </c>
      <c r="BT57" s="1" t="s">
        <v>0</v>
      </c>
      <c r="BU57" s="1" t="s">
        <v>0</v>
      </c>
    </row>
    <row r="58" spans="1:102" ht="11.25">
      <c r="A58" s="30" t="s">
        <v>1</v>
      </c>
      <c r="B58" s="31" t="str">
        <f>HYPERLINK("http://www.dot.ca.gov/hq/transprog/stip2004/ff_sheets/03-0016w.xls","0016W")</f>
        <v>0016W</v>
      </c>
      <c r="C58" s="30" t="s">
        <v>42</v>
      </c>
      <c r="D58" s="30" t="s">
        <v>43</v>
      </c>
      <c r="E58" s="30" t="s">
        <v>44</v>
      </c>
      <c r="F58" s="32">
        <f ca="1">INDIRECT("T58")+INDIRECT("AB58")+INDIRECT("AJ58")+INDIRECT("AR58")+INDIRECT("AZ58")+INDIRECT("BH58")</f>
        <v>59144</v>
      </c>
      <c r="G58" s="33">
        <f ca="1">INDIRECT("U58")+INDIRECT("AC58")+INDIRECT("AK58")+INDIRECT("AS58")+INDIRECT("BA58")+INDIRECT("BI58")</f>
        <v>7553</v>
      </c>
      <c r="H58" s="33">
        <f ca="1">INDIRECT("V58")+INDIRECT("AD58")+INDIRECT("AL58")+INDIRECT("AT58")+INDIRECT("BB58")+INDIRECT("BJ58")</f>
        <v>0</v>
      </c>
      <c r="I58" s="33">
        <f ca="1">INDIRECT("W58")+INDIRECT("AE58")+INDIRECT("AM58")+INDIRECT("AU58")+INDIRECT("BC58")+INDIRECT("BK58")</f>
        <v>0</v>
      </c>
      <c r="J58" s="33">
        <f ca="1">INDIRECT("X58")+INDIRECT("AF58")+INDIRECT("AN58")+INDIRECT("AV58")+INDIRECT("BD58")+INDIRECT("BL58")</f>
        <v>0</v>
      </c>
      <c r="K58" s="33">
        <f ca="1">INDIRECT("Y58")+INDIRECT("AG58")+INDIRECT("AO58")+INDIRECT("AW58")+INDIRECT("BE58")+INDIRECT("BM58")</f>
        <v>0</v>
      </c>
      <c r="L58" s="33">
        <f ca="1">INDIRECT("Z58")+INDIRECT("AH58")+INDIRECT("AP58")+INDIRECT("AX58")+INDIRECT("BF58")+INDIRECT("BN58")</f>
        <v>0</v>
      </c>
      <c r="M58" s="33">
        <f ca="1">INDIRECT("AA58")+INDIRECT("AI58")+INDIRECT("AQ58")+INDIRECT("AY58")+INDIRECT("BG58")+INDIRECT("BO58")</f>
        <v>0</v>
      </c>
      <c r="N58" s="32">
        <f ca="1">INDIRECT("T58")+INDIRECT("U58")+INDIRECT("V58")+INDIRECT("W58")+INDIRECT("X58")+INDIRECT("Y58")+INDIRECT("Z58")+INDIRECT("AA58")</f>
        <v>2886</v>
      </c>
      <c r="O58" s="33">
        <f ca="1">INDIRECT("AB58")+INDIRECT("AC58")+INDIRECT("AD58")+INDIRECT("AE58")+INDIRECT("AF58")+INDIRECT("AG58")+INDIRECT("AH58")+INDIRECT("AI58")</f>
        <v>44811</v>
      </c>
      <c r="P58" s="33">
        <f ca="1">INDIRECT("AJ58")+INDIRECT("AK58")+INDIRECT("AL58")+INDIRECT("AM58")+INDIRECT("AN58")+INDIRECT("AO58")+INDIRECT("AP58")+INDIRECT("AQ58")</f>
        <v>5000</v>
      </c>
      <c r="Q58" s="33">
        <f ca="1">INDIRECT("AR58")+INDIRECT("AS58")+INDIRECT("AT58")+INDIRECT("AU58")+INDIRECT("AV58")+INDIRECT("AW58")+INDIRECT("AX58")+INDIRECT("AY58")</f>
        <v>5000</v>
      </c>
      <c r="R58" s="33">
        <f ca="1">INDIRECT("AZ58")+INDIRECT("BA58")+INDIRECT("BB58")+INDIRECT("BC58")+INDIRECT("BD58")+INDIRECT("BE58")+INDIRECT("BF58")+INDIRECT("BG58")</f>
        <v>1000</v>
      </c>
      <c r="S58" s="33">
        <f ca="1">INDIRECT("BH58")+INDIRECT("BI58")+INDIRECT("BJ58")+INDIRECT("BK58")+INDIRECT("BL58")+INDIRECT("BM58")+INDIRECT("BN58")+INDIRECT("BO58")</f>
        <v>8000</v>
      </c>
      <c r="T58" s="34">
        <v>2886</v>
      </c>
      <c r="U58" s="35"/>
      <c r="V58" s="35"/>
      <c r="W58" s="35"/>
      <c r="X58" s="35"/>
      <c r="Y58" s="35"/>
      <c r="Z58" s="35"/>
      <c r="AA58" s="35"/>
      <c r="AB58" s="34">
        <v>44811</v>
      </c>
      <c r="AC58" s="35"/>
      <c r="AD58" s="35"/>
      <c r="AE58" s="35"/>
      <c r="AF58" s="35"/>
      <c r="AG58" s="35"/>
      <c r="AH58" s="35"/>
      <c r="AI58" s="35"/>
      <c r="AJ58" s="34">
        <v>346</v>
      </c>
      <c r="AK58" s="35">
        <v>4654</v>
      </c>
      <c r="AL58" s="35"/>
      <c r="AM58" s="35"/>
      <c r="AN58" s="35"/>
      <c r="AO58" s="35"/>
      <c r="AP58" s="35"/>
      <c r="AQ58" s="35"/>
      <c r="AR58" s="34">
        <v>3709</v>
      </c>
      <c r="AS58" s="35">
        <v>1291</v>
      </c>
      <c r="AT58" s="35"/>
      <c r="AU58" s="35"/>
      <c r="AV58" s="35"/>
      <c r="AW58" s="35"/>
      <c r="AX58" s="35"/>
      <c r="AY58" s="35"/>
      <c r="AZ58" s="34">
        <v>596</v>
      </c>
      <c r="BA58" s="35">
        <v>404</v>
      </c>
      <c r="BB58" s="35"/>
      <c r="BC58" s="35"/>
      <c r="BD58" s="35"/>
      <c r="BE58" s="35"/>
      <c r="BF58" s="35"/>
      <c r="BG58" s="35"/>
      <c r="BH58" s="34">
        <v>6796</v>
      </c>
      <c r="BI58" s="35">
        <v>1204</v>
      </c>
      <c r="BJ58" s="35"/>
      <c r="BK58" s="35"/>
      <c r="BL58" s="35"/>
      <c r="BM58" s="35"/>
      <c r="BN58" s="35"/>
      <c r="BO58" s="36"/>
      <c r="BP58" s="9">
        <v>10200000028</v>
      </c>
      <c r="BQ58" s="1" t="s">
        <v>0</v>
      </c>
      <c r="BR58" s="1" t="s">
        <v>0</v>
      </c>
      <c r="BS58" s="1" t="s">
        <v>0</v>
      </c>
      <c r="BT58" s="1" t="s">
        <v>0</v>
      </c>
      <c r="BU58" s="1" t="s">
        <v>0</v>
      </c>
      <c r="BW58" s="1">
        <f ca="1">INDIRECT("T58")+2*INDIRECT("AB58")+3*INDIRECT("AJ58")+4*INDIRECT("AR58")+5*INDIRECT("AZ58")+6*INDIRECT("BH58")</f>
        <v>152138</v>
      </c>
      <c r="BX58" s="1">
        <v>152138</v>
      </c>
      <c r="BY58" s="1">
        <f ca="1">INDIRECT("U58")+2*INDIRECT("AC58")+3*INDIRECT("AK58")+4*INDIRECT("AS58")+5*INDIRECT("BA58")+6*INDIRECT("BI58")</f>
        <v>28370</v>
      </c>
      <c r="BZ58" s="1">
        <v>28370</v>
      </c>
      <c r="CA58" s="1">
        <f ca="1">INDIRECT("V58")+2*INDIRECT("AD58")+3*INDIRECT("AL58")+4*INDIRECT("AT58")+5*INDIRECT("BB58")+6*INDIRECT("BJ58")</f>
        <v>0</v>
      </c>
      <c r="CB58" s="1">
        <v>0</v>
      </c>
      <c r="CC58" s="1">
        <f ca="1">INDIRECT("W58")+2*INDIRECT("AE58")+3*INDIRECT("AM58")+4*INDIRECT("AU58")+5*INDIRECT("BC58")+6*INDIRECT("BK58")</f>
        <v>0</v>
      </c>
      <c r="CD58" s="1">
        <v>0</v>
      </c>
      <c r="CE58" s="1">
        <f ca="1">INDIRECT("X58")+2*INDIRECT("AF58")+3*INDIRECT("AN58")+4*INDIRECT("AV58")+5*INDIRECT("BD58")+6*INDIRECT("BL58")</f>
        <v>0</v>
      </c>
      <c r="CF58" s="1">
        <v>0</v>
      </c>
      <c r="CG58" s="1">
        <f ca="1">INDIRECT("Y58")+2*INDIRECT("AG58")+3*INDIRECT("AO58")+4*INDIRECT("AW58")+5*INDIRECT("BE58")+6*INDIRECT("BM58")</f>
        <v>0</v>
      </c>
      <c r="CH58" s="1">
        <v>0</v>
      </c>
      <c r="CI58" s="1">
        <f ca="1">INDIRECT("Z58")+2*INDIRECT("AH58")+3*INDIRECT("AP58")+4*INDIRECT("AX58")+5*INDIRECT("BF58")+6*INDIRECT("BN58")</f>
        <v>0</v>
      </c>
      <c r="CJ58" s="1">
        <v>0</v>
      </c>
      <c r="CK58" s="1">
        <f ca="1">INDIRECT("AA58")+2*INDIRECT("AI58")+3*INDIRECT("AQ58")+4*INDIRECT("AY58")+5*INDIRECT("BG58")+6*INDIRECT("BO58")</f>
        <v>0</v>
      </c>
      <c r="CL58" s="1">
        <v>0</v>
      </c>
      <c r="CM58" s="1">
        <f ca="1">INDIRECT("T58")+2*INDIRECT("U58")+3*INDIRECT("V58")+4*INDIRECT("W58")+5*INDIRECT("X58")+6*INDIRECT("Y58")+7*INDIRECT("Z58")+8*INDIRECT("AA58")</f>
        <v>2886</v>
      </c>
      <c r="CN58" s="1">
        <v>2886</v>
      </c>
      <c r="CO58" s="1">
        <f ca="1">INDIRECT("AB58")+2*INDIRECT("AC58")+3*INDIRECT("AD58")+4*INDIRECT("AE58")+5*INDIRECT("AF58")+6*INDIRECT("AG58")+7*INDIRECT("AH58")+8*INDIRECT("AI58")</f>
        <v>44811</v>
      </c>
      <c r="CP58" s="1">
        <v>44811</v>
      </c>
      <c r="CQ58" s="1">
        <f ca="1">INDIRECT("AJ58")+2*INDIRECT("AK58")+3*INDIRECT("AL58")+4*INDIRECT("AM58")+5*INDIRECT("AN58")+6*INDIRECT("AO58")+7*INDIRECT("AP58")+8*INDIRECT("AQ58")</f>
        <v>9654</v>
      </c>
      <c r="CR58" s="1">
        <v>9654</v>
      </c>
      <c r="CS58" s="1">
        <f ca="1">INDIRECT("AR58")+2*INDIRECT("AS58")+3*INDIRECT("AT58")+4*INDIRECT("AU58")+5*INDIRECT("AV58")+6*INDIRECT("AW58")+7*INDIRECT("AX58")+8*INDIRECT("AY58")</f>
        <v>6291</v>
      </c>
      <c r="CT58" s="1">
        <v>6291</v>
      </c>
      <c r="CU58" s="1">
        <f ca="1">INDIRECT("AZ58")+2*INDIRECT("BA58")+3*INDIRECT("BB58")+4*INDIRECT("BC58")+5*INDIRECT("BD58")+6*INDIRECT("BE58")+7*INDIRECT("BF58")+8*INDIRECT("BG58")</f>
        <v>1404</v>
      </c>
      <c r="CV58" s="1">
        <v>1404</v>
      </c>
      <c r="CW58" s="1">
        <f ca="1">INDIRECT("BH58")+2*INDIRECT("BI58")+3*INDIRECT("BJ58")+4*INDIRECT("BK58")+5*INDIRECT("BL58")+6*INDIRECT("BM58")+7*INDIRECT("BN58")+8*INDIRECT("BO58")</f>
        <v>9204</v>
      </c>
      <c r="CX58" s="1">
        <v>9204</v>
      </c>
    </row>
    <row r="59" spans="1:102" ht="11.25">
      <c r="A59" s="1" t="s">
        <v>0</v>
      </c>
      <c r="B59" s="1" t="s">
        <v>46</v>
      </c>
      <c r="C59" s="1" t="s">
        <v>47</v>
      </c>
      <c r="D59" s="1" t="s">
        <v>48</v>
      </c>
      <c r="E59" s="1" t="s">
        <v>3</v>
      </c>
      <c r="F59" s="7">
        <f ca="1">INDIRECT("T59")+INDIRECT("AB59")+INDIRECT("AJ59")+INDIRECT("AR59")+INDIRECT("AZ59")+INDIRECT("BH59")</f>
        <v>0</v>
      </c>
      <c r="G59" s="6">
        <f ca="1">INDIRECT("U59")+INDIRECT("AC59")+INDIRECT("AK59")+INDIRECT("AS59")+INDIRECT("BA59")+INDIRECT("BI59")</f>
        <v>7100</v>
      </c>
      <c r="H59" s="6">
        <f ca="1">INDIRECT("V59")+INDIRECT("AD59")+INDIRECT("AL59")+INDIRECT("AT59")+INDIRECT("BB59")+INDIRECT("BJ59")</f>
        <v>0</v>
      </c>
      <c r="I59" s="6">
        <f ca="1">INDIRECT("W59")+INDIRECT("AE59")+INDIRECT("AM59")+INDIRECT("AU59")+INDIRECT("BC59")+INDIRECT("BK59")</f>
        <v>0</v>
      </c>
      <c r="J59" s="6">
        <f ca="1">INDIRECT("X59")+INDIRECT("AF59")+INDIRECT("AN59")+INDIRECT("AV59")+INDIRECT("BD59")+INDIRECT("BL59")</f>
        <v>0</v>
      </c>
      <c r="K59" s="6">
        <f ca="1">INDIRECT("Y59")+INDIRECT("AG59")+INDIRECT("AO59")+INDIRECT("AW59")+INDIRECT("BE59")+INDIRECT("BM59")</f>
        <v>0</v>
      </c>
      <c r="L59" s="6">
        <f ca="1">INDIRECT("Z59")+INDIRECT("AH59")+INDIRECT("AP59")+INDIRECT("AX59")+INDIRECT("BF59")+INDIRECT("BN59")</f>
        <v>0</v>
      </c>
      <c r="M59" s="6">
        <f ca="1">INDIRECT("AA59")+INDIRECT("AI59")+INDIRECT("AQ59")+INDIRECT("AY59")+INDIRECT("BG59")+INDIRECT("BO59")</f>
        <v>0</v>
      </c>
      <c r="N59" s="7">
        <f ca="1">INDIRECT("T59")+INDIRECT("U59")+INDIRECT("V59")+INDIRECT("W59")+INDIRECT("X59")+INDIRECT("Y59")+INDIRECT("Z59")+INDIRECT("AA59")</f>
        <v>0</v>
      </c>
      <c r="O59" s="6">
        <f ca="1">INDIRECT("AB59")+INDIRECT("AC59")+INDIRECT("AD59")+INDIRECT("AE59")+INDIRECT("AF59")+INDIRECT("AG59")+INDIRECT("AH59")+INDIRECT("AI59")</f>
        <v>7100</v>
      </c>
      <c r="P59" s="6">
        <f ca="1">INDIRECT("AJ59")+INDIRECT("AK59")+INDIRECT("AL59")+INDIRECT("AM59")+INDIRECT("AN59")+INDIRECT("AO59")+INDIRECT("AP59")+INDIRECT("AQ59")</f>
        <v>0</v>
      </c>
      <c r="Q59" s="6">
        <f ca="1">INDIRECT("AR59")+INDIRECT("AS59")+INDIRECT("AT59")+INDIRECT("AU59")+INDIRECT("AV59")+INDIRECT("AW59")+INDIRECT("AX59")+INDIRECT("AY59")</f>
        <v>0</v>
      </c>
      <c r="R59" s="6">
        <f ca="1">INDIRECT("AZ59")+INDIRECT("BA59")+INDIRECT("BB59")+INDIRECT("BC59")+INDIRECT("BD59")+INDIRECT("BE59")+INDIRECT("BF59")+INDIRECT("BG59")</f>
        <v>0</v>
      </c>
      <c r="S59" s="6">
        <f ca="1">INDIRECT("BH59")+INDIRECT("BI59")+INDIRECT("BJ59")+INDIRECT("BK59")+INDIRECT("BL59")+INDIRECT("BM59")+INDIRECT("BN59")+INDIRECT("BO59")</f>
        <v>0</v>
      </c>
      <c r="T59" s="28"/>
      <c r="U59" s="29"/>
      <c r="V59" s="29"/>
      <c r="W59" s="29"/>
      <c r="X59" s="29"/>
      <c r="Y59" s="29"/>
      <c r="Z59" s="29"/>
      <c r="AA59" s="29"/>
      <c r="AB59" s="28"/>
      <c r="AC59" s="29">
        <v>7100</v>
      </c>
      <c r="AD59" s="29"/>
      <c r="AE59" s="29"/>
      <c r="AF59" s="29"/>
      <c r="AG59" s="29"/>
      <c r="AH59" s="29"/>
      <c r="AI59" s="29"/>
      <c r="AJ59" s="28"/>
      <c r="AK59" s="29"/>
      <c r="AL59" s="29"/>
      <c r="AM59" s="29"/>
      <c r="AN59" s="29"/>
      <c r="AO59" s="29"/>
      <c r="AP59" s="29"/>
      <c r="AQ59" s="29"/>
      <c r="AR59" s="28"/>
      <c r="AS59" s="29"/>
      <c r="AT59" s="29"/>
      <c r="AU59" s="29"/>
      <c r="AV59" s="29"/>
      <c r="AW59" s="29"/>
      <c r="AX59" s="29"/>
      <c r="AY59" s="29"/>
      <c r="AZ59" s="28"/>
      <c r="BA59" s="29"/>
      <c r="BB59" s="29"/>
      <c r="BC59" s="29"/>
      <c r="BD59" s="29"/>
      <c r="BE59" s="29"/>
      <c r="BF59" s="29"/>
      <c r="BG59" s="29"/>
      <c r="BH59" s="28"/>
      <c r="BI59" s="29"/>
      <c r="BJ59" s="29"/>
      <c r="BK59" s="29"/>
      <c r="BL59" s="29"/>
      <c r="BM59" s="29"/>
      <c r="BN59" s="29"/>
      <c r="BO59" s="29"/>
      <c r="BP59" s="9">
        <v>0</v>
      </c>
      <c r="BQ59" s="1" t="s">
        <v>3</v>
      </c>
      <c r="BR59" s="1" t="s">
        <v>0</v>
      </c>
      <c r="BS59" s="1" t="s">
        <v>0</v>
      </c>
      <c r="BT59" s="1" t="s">
        <v>0</v>
      </c>
      <c r="BU59" s="1" t="s">
        <v>49</v>
      </c>
      <c r="BW59" s="1">
        <f ca="1">INDIRECT("T59")+2*INDIRECT("AB59")+3*INDIRECT("AJ59")+4*INDIRECT("AR59")+5*INDIRECT("AZ59")+6*INDIRECT("BH59")</f>
        <v>0</v>
      </c>
      <c r="BX59" s="1">
        <v>0</v>
      </c>
      <c r="BY59" s="1">
        <f ca="1">INDIRECT("U59")+2*INDIRECT("AC59")+3*INDIRECT("AK59")+4*INDIRECT("AS59")+5*INDIRECT("BA59")+6*INDIRECT("BI59")</f>
        <v>14200</v>
      </c>
      <c r="BZ59" s="1">
        <v>14200</v>
      </c>
      <c r="CA59" s="1">
        <f ca="1">INDIRECT("V59")+2*INDIRECT("AD59")+3*INDIRECT("AL59")+4*INDIRECT("AT59")+5*INDIRECT("BB59")+6*INDIRECT("BJ59")</f>
        <v>0</v>
      </c>
      <c r="CB59" s="1">
        <v>0</v>
      </c>
      <c r="CC59" s="1">
        <f ca="1">INDIRECT("W59")+2*INDIRECT("AE59")+3*INDIRECT("AM59")+4*INDIRECT("AU59")+5*INDIRECT("BC59")+6*INDIRECT("BK59")</f>
        <v>0</v>
      </c>
      <c r="CD59" s="1">
        <v>0</v>
      </c>
      <c r="CE59" s="1">
        <f ca="1">INDIRECT("X59")+2*INDIRECT("AF59")+3*INDIRECT("AN59")+4*INDIRECT("AV59")+5*INDIRECT("BD59")+6*INDIRECT("BL59")</f>
        <v>0</v>
      </c>
      <c r="CF59" s="1">
        <v>0</v>
      </c>
      <c r="CG59" s="1">
        <f ca="1">INDIRECT("Y59")+2*INDIRECT("AG59")+3*INDIRECT("AO59")+4*INDIRECT("AW59")+5*INDIRECT("BE59")+6*INDIRECT("BM59")</f>
        <v>0</v>
      </c>
      <c r="CH59" s="1">
        <v>0</v>
      </c>
      <c r="CI59" s="1">
        <f ca="1">INDIRECT("Z59")+2*INDIRECT("AH59")+3*INDIRECT("AP59")+4*INDIRECT("AX59")+5*INDIRECT("BF59")+6*INDIRECT("BN59")</f>
        <v>0</v>
      </c>
      <c r="CJ59" s="1">
        <v>0</v>
      </c>
      <c r="CK59" s="1">
        <f ca="1">INDIRECT("AA59")+2*INDIRECT("AI59")+3*INDIRECT("AQ59")+4*INDIRECT("AY59")+5*INDIRECT("BG59")+6*INDIRECT("BO59")</f>
        <v>0</v>
      </c>
      <c r="CL59" s="1">
        <v>0</v>
      </c>
      <c r="CM59" s="1">
        <f ca="1">INDIRECT("T59")+2*INDIRECT("U59")+3*INDIRECT("V59")+4*INDIRECT("W59")+5*INDIRECT("X59")+6*INDIRECT("Y59")+7*INDIRECT("Z59")+8*INDIRECT("AA59")</f>
        <v>0</v>
      </c>
      <c r="CN59" s="1">
        <v>0</v>
      </c>
      <c r="CO59" s="1">
        <f ca="1">INDIRECT("AB59")+2*INDIRECT("AC59")+3*INDIRECT("AD59")+4*INDIRECT("AE59")+5*INDIRECT("AF59")+6*INDIRECT("AG59")+7*INDIRECT("AH59")+8*INDIRECT("AI59")</f>
        <v>14200</v>
      </c>
      <c r="CP59" s="1">
        <v>14200</v>
      </c>
      <c r="CQ59" s="1">
        <f ca="1">INDIRECT("AJ59")+2*INDIRECT("AK59")+3*INDIRECT("AL59")+4*INDIRECT("AM59")+5*INDIRECT("AN59")+6*INDIRECT("AO59")+7*INDIRECT("AP59")+8*INDIRECT("AQ59")</f>
        <v>0</v>
      </c>
      <c r="CR59" s="1">
        <v>0</v>
      </c>
      <c r="CS59" s="1">
        <f ca="1">INDIRECT("AR59")+2*INDIRECT("AS59")+3*INDIRECT("AT59")+4*INDIRECT("AU59")+5*INDIRECT("AV59")+6*INDIRECT("AW59")+7*INDIRECT("AX59")+8*INDIRECT("AY59")</f>
        <v>0</v>
      </c>
      <c r="CT59" s="1">
        <v>0</v>
      </c>
      <c r="CU59" s="1">
        <f ca="1">INDIRECT("AZ59")+2*INDIRECT("BA59")+3*INDIRECT("BB59")+4*INDIRECT("BC59")+5*INDIRECT("BD59")+6*INDIRECT("BE59")+7*INDIRECT("BF59")+8*INDIRECT("BG59")</f>
        <v>0</v>
      </c>
      <c r="CV59" s="1">
        <v>0</v>
      </c>
      <c r="CW59" s="1">
        <f ca="1">INDIRECT("BH59")+2*INDIRECT("BI59")+3*INDIRECT("BJ59")+4*INDIRECT("BK59")+5*INDIRECT("BL59")+6*INDIRECT("BM59")+7*INDIRECT("BN59")+8*INDIRECT("BO59")</f>
        <v>0</v>
      </c>
      <c r="CX59" s="1">
        <v>0</v>
      </c>
    </row>
    <row r="60" spans="1:102" ht="11.25">
      <c r="A60" s="25"/>
      <c r="B60" s="25"/>
      <c r="C60" s="27" t="s">
        <v>103</v>
      </c>
      <c r="D60" s="26" t="s">
        <v>0</v>
      </c>
      <c r="E60" s="1" t="s">
        <v>50</v>
      </c>
      <c r="F60" s="7">
        <f ca="1">INDIRECT("T60")+INDIRECT("AB60")+INDIRECT("AJ60")+INDIRECT("AR60")+INDIRECT("AZ60")+INDIRECT("BH60")</f>
        <v>6124</v>
      </c>
      <c r="G60" s="6">
        <f ca="1">INDIRECT("U60")+INDIRECT("AC60")+INDIRECT("AK60")+INDIRECT("AS60")+INDIRECT("BA60")+INDIRECT("BI60")</f>
        <v>20000</v>
      </c>
      <c r="H60" s="6">
        <f ca="1">INDIRECT("V60")+INDIRECT("AD60")+INDIRECT("AL60")+INDIRECT("AT60")+INDIRECT("BB60")+INDIRECT("BJ60")</f>
        <v>0</v>
      </c>
      <c r="I60" s="6">
        <f ca="1">INDIRECT("W60")+INDIRECT("AE60")+INDIRECT("AM60")+INDIRECT("AU60")+INDIRECT("BC60")+INDIRECT("BK60")</f>
        <v>0</v>
      </c>
      <c r="J60" s="6">
        <f ca="1">INDIRECT("X60")+INDIRECT("AF60")+INDIRECT("AN60")+INDIRECT("AV60")+INDIRECT("BD60")+INDIRECT("BL60")</f>
        <v>0</v>
      </c>
      <c r="K60" s="6">
        <f ca="1">INDIRECT("Y60")+INDIRECT("AG60")+INDIRECT("AO60")+INDIRECT("AW60")+INDIRECT("BE60")+INDIRECT("BM60")</f>
        <v>0</v>
      </c>
      <c r="L60" s="6">
        <f ca="1">INDIRECT("Z60")+INDIRECT("AH60")+INDIRECT("AP60")+INDIRECT("AX60")+INDIRECT("BF60")+INDIRECT("BN60")</f>
        <v>0</v>
      </c>
      <c r="M60" s="6">
        <f ca="1">INDIRECT("AA60")+INDIRECT("AI60")+INDIRECT("AQ60")+INDIRECT("AY60")+INDIRECT("BG60")+INDIRECT("BO60")</f>
        <v>0</v>
      </c>
      <c r="N60" s="7">
        <f ca="1">INDIRECT("T60")+INDIRECT("U60")+INDIRECT("V60")+INDIRECT("W60")+INDIRECT("X60")+INDIRECT("Y60")+INDIRECT("Z60")+INDIRECT("AA60")</f>
        <v>6614</v>
      </c>
      <c r="O60" s="6">
        <f ca="1">INDIRECT("AB60")+INDIRECT("AC60")+INDIRECT("AD60")+INDIRECT("AE60")+INDIRECT("AF60")+INDIRECT("AG60")+INDIRECT("AH60")+INDIRECT("AI60")</f>
        <v>19510</v>
      </c>
      <c r="P60" s="6">
        <f ca="1">INDIRECT("AJ60")+INDIRECT("AK60")+INDIRECT("AL60")+INDIRECT("AM60")+INDIRECT("AN60")+INDIRECT("AO60")+INDIRECT("AP60")+INDIRECT("AQ60")</f>
        <v>0</v>
      </c>
      <c r="Q60" s="6">
        <f ca="1">INDIRECT("AR60")+INDIRECT("AS60")+INDIRECT("AT60")+INDIRECT("AU60")+INDIRECT("AV60")+INDIRECT("AW60")+INDIRECT("AX60")+INDIRECT("AY60")</f>
        <v>0</v>
      </c>
      <c r="R60" s="6">
        <f ca="1">INDIRECT("AZ60")+INDIRECT("BA60")+INDIRECT("BB60")+INDIRECT("BC60")+INDIRECT("BD60")+INDIRECT("BE60")+INDIRECT("BF60")+INDIRECT("BG60")</f>
        <v>0</v>
      </c>
      <c r="S60" s="6">
        <f ca="1">INDIRECT("BH60")+INDIRECT("BI60")+INDIRECT("BJ60")+INDIRECT("BK60")+INDIRECT("BL60")+INDIRECT("BM60")+INDIRECT("BN60")+INDIRECT("BO60")</f>
        <v>0</v>
      </c>
      <c r="T60" s="28"/>
      <c r="U60" s="29">
        <v>6614</v>
      </c>
      <c r="V60" s="29"/>
      <c r="W60" s="29"/>
      <c r="X60" s="29"/>
      <c r="Y60" s="29"/>
      <c r="Z60" s="29"/>
      <c r="AA60" s="29"/>
      <c r="AB60" s="28">
        <v>6124</v>
      </c>
      <c r="AC60" s="29">
        <v>13386</v>
      </c>
      <c r="AD60" s="29"/>
      <c r="AE60" s="29"/>
      <c r="AF60" s="29"/>
      <c r="AG60" s="29"/>
      <c r="AH60" s="29"/>
      <c r="AI60" s="29"/>
      <c r="AJ60" s="28"/>
      <c r="AK60" s="29"/>
      <c r="AL60" s="29"/>
      <c r="AM60" s="29"/>
      <c r="AN60" s="29"/>
      <c r="AO60" s="29"/>
      <c r="AP60" s="29"/>
      <c r="AQ60" s="29"/>
      <c r="AR60" s="28"/>
      <c r="AS60" s="29"/>
      <c r="AT60" s="29"/>
      <c r="AU60" s="29"/>
      <c r="AV60" s="29"/>
      <c r="AW60" s="29"/>
      <c r="AX60" s="29"/>
      <c r="AY60" s="29"/>
      <c r="AZ60" s="28"/>
      <c r="BA60" s="29"/>
      <c r="BB60" s="29"/>
      <c r="BC60" s="29"/>
      <c r="BD60" s="29"/>
      <c r="BE60" s="29"/>
      <c r="BF60" s="29"/>
      <c r="BG60" s="29"/>
      <c r="BH60" s="28"/>
      <c r="BI60" s="29"/>
      <c r="BJ60" s="29"/>
      <c r="BK60" s="29"/>
      <c r="BL60" s="29"/>
      <c r="BM60" s="29"/>
      <c r="BN60" s="29"/>
      <c r="BO60" s="29"/>
      <c r="BP60" s="9">
        <v>0</v>
      </c>
      <c r="BQ60" s="1" t="s">
        <v>0</v>
      </c>
      <c r="BR60" s="1" t="s">
        <v>0</v>
      </c>
      <c r="BS60" s="1" t="s">
        <v>0</v>
      </c>
      <c r="BT60" s="1" t="s">
        <v>0</v>
      </c>
      <c r="BU60" s="1" t="s">
        <v>0</v>
      </c>
      <c r="BW60" s="1">
        <f ca="1">INDIRECT("T60")+2*INDIRECT("AB60")+3*INDIRECT("AJ60")+4*INDIRECT("AR60")+5*INDIRECT("AZ60")+6*INDIRECT("BH60")</f>
        <v>12248</v>
      </c>
      <c r="BX60" s="1">
        <v>12248</v>
      </c>
      <c r="BY60" s="1">
        <f ca="1">INDIRECT("U60")+2*INDIRECT("AC60")+3*INDIRECT("AK60")+4*INDIRECT("AS60")+5*INDIRECT("BA60")+6*INDIRECT("BI60")</f>
        <v>33386</v>
      </c>
      <c r="BZ60" s="1">
        <v>33386</v>
      </c>
      <c r="CA60" s="1">
        <f ca="1">INDIRECT("V60")+2*INDIRECT("AD60")+3*INDIRECT("AL60")+4*INDIRECT("AT60")+5*INDIRECT("BB60")+6*INDIRECT("BJ60")</f>
        <v>0</v>
      </c>
      <c r="CB60" s="1">
        <v>0</v>
      </c>
      <c r="CC60" s="1">
        <f ca="1">INDIRECT("W60")+2*INDIRECT("AE60")+3*INDIRECT("AM60")+4*INDIRECT("AU60")+5*INDIRECT("BC60")+6*INDIRECT("BK60")</f>
        <v>0</v>
      </c>
      <c r="CD60" s="1">
        <v>0</v>
      </c>
      <c r="CE60" s="1">
        <f ca="1">INDIRECT("X60")+2*INDIRECT("AF60")+3*INDIRECT("AN60")+4*INDIRECT("AV60")+5*INDIRECT("BD60")+6*INDIRECT("BL60")</f>
        <v>0</v>
      </c>
      <c r="CF60" s="1">
        <v>0</v>
      </c>
      <c r="CG60" s="1">
        <f ca="1">INDIRECT("Y60")+2*INDIRECT("AG60")+3*INDIRECT("AO60")+4*INDIRECT("AW60")+5*INDIRECT("BE60")+6*INDIRECT("BM60")</f>
        <v>0</v>
      </c>
      <c r="CH60" s="1">
        <v>0</v>
      </c>
      <c r="CI60" s="1">
        <f ca="1">INDIRECT("Z60")+2*INDIRECT("AH60")+3*INDIRECT("AP60")+4*INDIRECT("AX60")+5*INDIRECT("BF60")+6*INDIRECT("BN60")</f>
        <v>0</v>
      </c>
      <c r="CJ60" s="1">
        <v>0</v>
      </c>
      <c r="CK60" s="1">
        <f ca="1">INDIRECT("AA60")+2*INDIRECT("AI60")+3*INDIRECT("AQ60")+4*INDIRECT("AY60")+5*INDIRECT("BG60")+6*INDIRECT("BO60")</f>
        <v>0</v>
      </c>
      <c r="CL60" s="1">
        <v>0</v>
      </c>
      <c r="CM60" s="1">
        <f ca="1">INDIRECT("T60")+2*INDIRECT("U60")+3*INDIRECT("V60")+4*INDIRECT("W60")+5*INDIRECT("X60")+6*INDIRECT("Y60")+7*INDIRECT("Z60")+8*INDIRECT("AA60")</f>
        <v>13228</v>
      </c>
      <c r="CN60" s="1">
        <v>13228</v>
      </c>
      <c r="CO60" s="1">
        <f ca="1">INDIRECT("AB60")+2*INDIRECT("AC60")+3*INDIRECT("AD60")+4*INDIRECT("AE60")+5*INDIRECT("AF60")+6*INDIRECT("AG60")+7*INDIRECT("AH60")+8*INDIRECT("AI60")</f>
        <v>32896</v>
      </c>
      <c r="CP60" s="1">
        <v>32896</v>
      </c>
      <c r="CQ60" s="1">
        <f ca="1">INDIRECT("AJ60")+2*INDIRECT("AK60")+3*INDIRECT("AL60")+4*INDIRECT("AM60")+5*INDIRECT("AN60")+6*INDIRECT("AO60")+7*INDIRECT("AP60")+8*INDIRECT("AQ60")</f>
        <v>0</v>
      </c>
      <c r="CR60" s="1">
        <v>0</v>
      </c>
      <c r="CS60" s="1">
        <f ca="1">INDIRECT("AR60")+2*INDIRECT("AS60")+3*INDIRECT("AT60")+4*INDIRECT("AU60")+5*INDIRECT("AV60")+6*INDIRECT("AW60")+7*INDIRECT("AX60")+8*INDIRECT("AY60")</f>
        <v>0</v>
      </c>
      <c r="CT60" s="1">
        <v>0</v>
      </c>
      <c r="CU60" s="1">
        <f ca="1">INDIRECT("AZ60")+2*INDIRECT("BA60")+3*INDIRECT("BB60")+4*INDIRECT("BC60")+5*INDIRECT("BD60")+6*INDIRECT("BE60")+7*INDIRECT("BF60")+8*INDIRECT("BG60")</f>
        <v>0</v>
      </c>
      <c r="CV60" s="1">
        <v>0</v>
      </c>
      <c r="CW60" s="1">
        <f ca="1">INDIRECT("BH60")+2*INDIRECT("BI60")+3*INDIRECT("BJ60")+4*INDIRECT("BK60")+5*INDIRECT("BL60")+6*INDIRECT("BM60")+7*INDIRECT("BN60")+8*INDIRECT("BO60")</f>
        <v>0</v>
      </c>
      <c r="CX60" s="1">
        <v>0</v>
      </c>
    </row>
    <row r="61" spans="1:73" ht="11.25">
      <c r="A61" s="1" t="s">
        <v>0</v>
      </c>
      <c r="B61" s="1" t="s">
        <v>0</v>
      </c>
      <c r="C61" s="1" t="s">
        <v>0</v>
      </c>
      <c r="D61" s="1" t="s">
        <v>0</v>
      </c>
      <c r="E61" s="1" t="s">
        <v>6</v>
      </c>
      <c r="F61" s="7">
        <f>SUM(F58:F60)</f>
        <v>65268</v>
      </c>
      <c r="G61" s="6">
        <f>SUM(G58:G60)</f>
        <v>34653</v>
      </c>
      <c r="H61" s="6">
        <f>SUM(H58:H60)</f>
        <v>0</v>
      </c>
      <c r="I61" s="6">
        <f>SUM(I58:I60)</f>
        <v>0</v>
      </c>
      <c r="J61" s="6">
        <f>SUM(J58:J60)</f>
        <v>0</v>
      </c>
      <c r="K61" s="6">
        <f>SUM(K58:K60)</f>
        <v>0</v>
      </c>
      <c r="L61" s="6">
        <f>SUM(L58:L60)</f>
        <v>0</v>
      </c>
      <c r="M61" s="6">
        <f>SUM(M58:M60)</f>
        <v>0</v>
      </c>
      <c r="N61" s="7">
        <f>SUM(N58:N60)</f>
        <v>9500</v>
      </c>
      <c r="O61" s="6">
        <f>SUM(O58:O60)</f>
        <v>71421</v>
      </c>
      <c r="P61" s="6">
        <f>SUM(P58:P60)</f>
        <v>5000</v>
      </c>
      <c r="Q61" s="6">
        <f>SUM(Q58:Q60)</f>
        <v>5000</v>
      </c>
      <c r="R61" s="6">
        <f>SUM(R58:R60)</f>
        <v>1000</v>
      </c>
      <c r="S61" s="6">
        <f>SUM(S58:S60)</f>
        <v>8000</v>
      </c>
      <c r="T61" s="8"/>
      <c r="U61" s="5"/>
      <c r="V61" s="5"/>
      <c r="W61" s="5"/>
      <c r="X61" s="5"/>
      <c r="Y61" s="5"/>
      <c r="Z61" s="5"/>
      <c r="AA61" s="5"/>
      <c r="AB61" s="8"/>
      <c r="AC61" s="5"/>
      <c r="AD61" s="5"/>
      <c r="AE61" s="5"/>
      <c r="AF61" s="5"/>
      <c r="AG61" s="5"/>
      <c r="AH61" s="5"/>
      <c r="AI61" s="5"/>
      <c r="AJ61" s="8"/>
      <c r="AK61" s="5"/>
      <c r="AL61" s="5"/>
      <c r="AM61" s="5"/>
      <c r="AN61" s="5"/>
      <c r="AO61" s="5"/>
      <c r="AP61" s="5"/>
      <c r="AQ61" s="5"/>
      <c r="AR61" s="8"/>
      <c r="AS61" s="5"/>
      <c r="AT61" s="5"/>
      <c r="AU61" s="5"/>
      <c r="AV61" s="5"/>
      <c r="AW61" s="5"/>
      <c r="AX61" s="5"/>
      <c r="AY61" s="5"/>
      <c r="AZ61" s="8"/>
      <c r="BA61" s="5"/>
      <c r="BB61" s="5"/>
      <c r="BC61" s="5"/>
      <c r="BD61" s="5"/>
      <c r="BE61" s="5"/>
      <c r="BF61" s="5"/>
      <c r="BG61" s="5"/>
      <c r="BH61" s="8"/>
      <c r="BI61" s="5"/>
      <c r="BJ61" s="5"/>
      <c r="BK61" s="5"/>
      <c r="BL61" s="5"/>
      <c r="BM61" s="5"/>
      <c r="BN61" s="5"/>
      <c r="BO61" s="5"/>
      <c r="BP61" s="9">
        <v>0</v>
      </c>
      <c r="BQ61" s="1" t="s">
        <v>0</v>
      </c>
      <c r="BR61" s="1" t="s">
        <v>0</v>
      </c>
      <c r="BS61" s="1" t="s">
        <v>0</v>
      </c>
      <c r="BT61" s="1" t="s">
        <v>0</v>
      </c>
      <c r="BU61" s="1" t="s">
        <v>0</v>
      </c>
    </row>
    <row r="62" spans="3:73" ht="11.25">
      <c r="C62" s="1" t="s">
        <v>0</v>
      </c>
      <c r="D62" s="1" t="s">
        <v>0</v>
      </c>
      <c r="E62" s="1" t="s">
        <v>0</v>
      </c>
      <c r="F62" s="7"/>
      <c r="G62" s="6"/>
      <c r="H62" s="6"/>
      <c r="I62" s="6"/>
      <c r="J62" s="6"/>
      <c r="K62" s="6"/>
      <c r="L62" s="6"/>
      <c r="M62" s="6"/>
      <c r="N62" s="7"/>
      <c r="O62" s="6"/>
      <c r="P62" s="6"/>
      <c r="Q62" s="6"/>
      <c r="R62" s="6"/>
      <c r="S62" s="6"/>
      <c r="T62" s="8"/>
      <c r="U62" s="5"/>
      <c r="V62" s="5"/>
      <c r="W62" s="5"/>
      <c r="X62" s="5"/>
      <c r="Y62" s="5"/>
      <c r="Z62" s="5"/>
      <c r="AA62" s="5"/>
      <c r="AB62" s="8"/>
      <c r="AC62" s="5"/>
      <c r="AD62" s="5"/>
      <c r="AE62" s="5"/>
      <c r="AF62" s="5"/>
      <c r="AG62" s="5"/>
      <c r="AH62" s="5"/>
      <c r="AI62" s="5"/>
      <c r="AJ62" s="8"/>
      <c r="AK62" s="5"/>
      <c r="AL62" s="5"/>
      <c r="AM62" s="5"/>
      <c r="AN62" s="5"/>
      <c r="AO62" s="5"/>
      <c r="AP62" s="5"/>
      <c r="AQ62" s="5"/>
      <c r="AR62" s="8"/>
      <c r="AS62" s="5"/>
      <c r="AT62" s="5"/>
      <c r="AU62" s="5"/>
      <c r="AV62" s="5"/>
      <c r="AW62" s="5"/>
      <c r="AX62" s="5"/>
      <c r="AY62" s="5"/>
      <c r="AZ62" s="8"/>
      <c r="BA62" s="5"/>
      <c r="BB62" s="5"/>
      <c r="BC62" s="5"/>
      <c r="BD62" s="5"/>
      <c r="BE62" s="5"/>
      <c r="BF62" s="5"/>
      <c r="BG62" s="5"/>
      <c r="BH62" s="8"/>
      <c r="BI62" s="5"/>
      <c r="BJ62" s="5"/>
      <c r="BK62" s="5"/>
      <c r="BL62" s="5"/>
      <c r="BM62" s="5"/>
      <c r="BN62" s="5"/>
      <c r="BO62" s="5"/>
      <c r="BP62" s="9"/>
      <c r="BT62" s="1" t="s">
        <v>0</v>
      </c>
      <c r="BU62" s="1" t="s">
        <v>0</v>
      </c>
    </row>
    <row r="63" spans="1:102" ht="11.25">
      <c r="A63" s="30" t="s">
        <v>1</v>
      </c>
      <c r="B63" s="31" t="str">
        <f>HYPERLINK("http://www.dot.ca.gov/hq/transprog/stip2004/ff_sheets/03-3l76.xls","3L76")</f>
        <v>3L76</v>
      </c>
      <c r="C63" s="30" t="s">
        <v>51</v>
      </c>
      <c r="D63" s="30" t="s">
        <v>22</v>
      </c>
      <c r="E63" s="30" t="s">
        <v>3</v>
      </c>
      <c r="F63" s="32">
        <f ca="1">INDIRECT("T63")+INDIRECT("AB63")+INDIRECT("AJ63")+INDIRECT("AR63")+INDIRECT("AZ63")+INDIRECT("BH63")</f>
        <v>0</v>
      </c>
      <c r="G63" s="33">
        <f ca="1">INDIRECT("U63")+INDIRECT("AC63")+INDIRECT("AK63")+INDIRECT("AS63")+INDIRECT("BA63")+INDIRECT("BI63")</f>
        <v>0</v>
      </c>
      <c r="H63" s="33">
        <f ca="1">INDIRECT("V63")+INDIRECT("AD63")+INDIRECT("AL63")+INDIRECT("AT63")+INDIRECT("BB63")+INDIRECT("BJ63")</f>
        <v>0</v>
      </c>
      <c r="I63" s="33">
        <f ca="1">INDIRECT("W63")+INDIRECT("AE63")+INDIRECT("AM63")+INDIRECT("AU63")+INDIRECT("BC63")+INDIRECT("BK63")</f>
        <v>0</v>
      </c>
      <c r="J63" s="33">
        <f ca="1">INDIRECT("X63")+INDIRECT("AF63")+INDIRECT("AN63")+INDIRECT("AV63")+INDIRECT("BD63")+INDIRECT("BL63")</f>
        <v>0</v>
      </c>
      <c r="K63" s="33">
        <f ca="1">INDIRECT("Y63")+INDIRECT("AG63")+INDIRECT("AO63")+INDIRECT("AW63")+INDIRECT("BE63")+INDIRECT("BM63")</f>
        <v>0</v>
      </c>
      <c r="L63" s="33">
        <f ca="1">INDIRECT("Z63")+INDIRECT("AH63")+INDIRECT("AP63")+INDIRECT("AX63")+INDIRECT("BF63")+INDIRECT("BN63")</f>
        <v>0</v>
      </c>
      <c r="M63" s="33">
        <f ca="1">INDIRECT("AA63")+INDIRECT("AI63")+INDIRECT("AQ63")+INDIRECT("AY63")+INDIRECT("BG63")+INDIRECT("BO63")</f>
        <v>0</v>
      </c>
      <c r="N63" s="32">
        <f ca="1">INDIRECT("T63")+INDIRECT("U63")+INDIRECT("V63")+INDIRECT("W63")+INDIRECT("X63")+INDIRECT("Y63")+INDIRECT("Z63")+INDIRECT("AA63")</f>
        <v>0</v>
      </c>
      <c r="O63" s="33">
        <f ca="1">INDIRECT("AB63")+INDIRECT("AC63")+INDIRECT("AD63")+INDIRECT("AE63")+INDIRECT("AF63")+INDIRECT("AG63")+INDIRECT("AH63")+INDIRECT("AI63")</f>
        <v>0</v>
      </c>
      <c r="P63" s="33">
        <f ca="1">INDIRECT("AJ63")+INDIRECT("AK63")+INDIRECT("AL63")+INDIRECT("AM63")+INDIRECT("AN63")+INDIRECT("AO63")+INDIRECT("AP63")+INDIRECT("AQ63")</f>
        <v>0</v>
      </c>
      <c r="Q63" s="33">
        <f ca="1">INDIRECT("AR63")+INDIRECT("AS63")+INDIRECT("AT63")+INDIRECT("AU63")+INDIRECT("AV63")+INDIRECT("AW63")+INDIRECT("AX63")+INDIRECT("AY63")</f>
        <v>0</v>
      </c>
      <c r="R63" s="33">
        <f ca="1">INDIRECT("AZ63")+INDIRECT("BA63")+INDIRECT("BB63")+INDIRECT("BC63")+INDIRECT("BD63")+INDIRECT("BE63")+INDIRECT("BF63")+INDIRECT("BG63")</f>
        <v>0</v>
      </c>
      <c r="S63" s="33">
        <f ca="1">INDIRECT("BH63")+INDIRECT("BI63")+INDIRECT("BJ63")+INDIRECT("BK63")+INDIRECT("BL63")+INDIRECT("BM63")+INDIRECT("BN63")+INDIRECT("BO63")</f>
        <v>0</v>
      </c>
      <c r="T63" s="34"/>
      <c r="U63" s="35"/>
      <c r="V63" s="35"/>
      <c r="W63" s="35"/>
      <c r="X63" s="35"/>
      <c r="Y63" s="35"/>
      <c r="Z63" s="35"/>
      <c r="AA63" s="35"/>
      <c r="AB63" s="34"/>
      <c r="AC63" s="35"/>
      <c r="AD63" s="35"/>
      <c r="AE63" s="35"/>
      <c r="AF63" s="35"/>
      <c r="AG63" s="35"/>
      <c r="AH63" s="35"/>
      <c r="AI63" s="35"/>
      <c r="AJ63" s="34"/>
      <c r="AK63" s="35"/>
      <c r="AL63" s="35"/>
      <c r="AM63" s="35"/>
      <c r="AN63" s="35"/>
      <c r="AO63" s="35"/>
      <c r="AP63" s="35"/>
      <c r="AQ63" s="35"/>
      <c r="AR63" s="34"/>
      <c r="AS63" s="35"/>
      <c r="AT63" s="35"/>
      <c r="AU63" s="35"/>
      <c r="AV63" s="35"/>
      <c r="AW63" s="35"/>
      <c r="AX63" s="35"/>
      <c r="AY63" s="35"/>
      <c r="AZ63" s="34"/>
      <c r="BA63" s="35"/>
      <c r="BB63" s="35"/>
      <c r="BC63" s="35"/>
      <c r="BD63" s="35"/>
      <c r="BE63" s="35"/>
      <c r="BF63" s="35"/>
      <c r="BG63" s="35"/>
      <c r="BH63" s="34"/>
      <c r="BI63" s="35"/>
      <c r="BJ63" s="35"/>
      <c r="BK63" s="35"/>
      <c r="BL63" s="35"/>
      <c r="BM63" s="35"/>
      <c r="BN63" s="35"/>
      <c r="BO63" s="36"/>
      <c r="BP63" s="9">
        <v>10200000117</v>
      </c>
      <c r="BQ63" s="1" t="s">
        <v>3</v>
      </c>
      <c r="BR63" s="1" t="s">
        <v>0</v>
      </c>
      <c r="BS63" s="1" t="s">
        <v>0</v>
      </c>
      <c r="BT63" s="1" t="s">
        <v>0</v>
      </c>
      <c r="BU63" s="1" t="s">
        <v>0</v>
      </c>
      <c r="BW63" s="1">
        <f ca="1">INDIRECT("T63")+2*INDIRECT("AB63")+3*INDIRECT("AJ63")+4*INDIRECT("AR63")+5*INDIRECT("AZ63")+6*INDIRECT("BH63")</f>
        <v>0</v>
      </c>
      <c r="BX63" s="1">
        <v>0</v>
      </c>
      <c r="BY63" s="1">
        <f ca="1">INDIRECT("U63")+2*INDIRECT("AC63")+3*INDIRECT("AK63")+4*INDIRECT("AS63")+5*INDIRECT("BA63")+6*INDIRECT("BI63")</f>
        <v>0</v>
      </c>
      <c r="BZ63" s="1">
        <v>0</v>
      </c>
      <c r="CA63" s="1">
        <f ca="1">INDIRECT("V63")+2*INDIRECT("AD63")+3*INDIRECT("AL63")+4*INDIRECT("AT63")+5*INDIRECT("BB63")+6*INDIRECT("BJ63")</f>
        <v>0</v>
      </c>
      <c r="CB63" s="1">
        <v>0</v>
      </c>
      <c r="CC63" s="1">
        <f ca="1">INDIRECT("W63")+2*INDIRECT("AE63")+3*INDIRECT("AM63")+4*INDIRECT("AU63")+5*INDIRECT("BC63")+6*INDIRECT("BK63")</f>
        <v>0</v>
      </c>
      <c r="CD63" s="1">
        <v>0</v>
      </c>
      <c r="CE63" s="1">
        <f ca="1">INDIRECT("X63")+2*INDIRECT("AF63")+3*INDIRECT("AN63")+4*INDIRECT("AV63")+5*INDIRECT("BD63")+6*INDIRECT("BL63")</f>
        <v>0</v>
      </c>
      <c r="CF63" s="1">
        <v>0</v>
      </c>
      <c r="CG63" s="1">
        <f ca="1">INDIRECT("Y63")+2*INDIRECT("AG63")+3*INDIRECT("AO63")+4*INDIRECT("AW63")+5*INDIRECT("BE63")+6*INDIRECT("BM63")</f>
        <v>0</v>
      </c>
      <c r="CH63" s="1">
        <v>0</v>
      </c>
      <c r="CI63" s="1">
        <f ca="1">INDIRECT("Z63")+2*INDIRECT("AH63")+3*INDIRECT("AP63")+4*INDIRECT("AX63")+5*INDIRECT("BF63")+6*INDIRECT("BN63")</f>
        <v>0</v>
      </c>
      <c r="CJ63" s="1">
        <v>0</v>
      </c>
      <c r="CK63" s="1">
        <f ca="1">INDIRECT("AA63")+2*INDIRECT("AI63")+3*INDIRECT("AQ63")+4*INDIRECT("AY63")+5*INDIRECT("BG63")+6*INDIRECT("BO63")</f>
        <v>0</v>
      </c>
      <c r="CL63" s="1">
        <v>0</v>
      </c>
      <c r="CM63" s="1">
        <f ca="1">INDIRECT("T63")+2*INDIRECT("U63")+3*INDIRECT("V63")+4*INDIRECT("W63")+5*INDIRECT("X63")+6*INDIRECT("Y63")+7*INDIRECT("Z63")+8*INDIRECT("AA63")</f>
        <v>0</v>
      </c>
      <c r="CN63" s="1">
        <v>0</v>
      </c>
      <c r="CO63" s="1">
        <f ca="1">INDIRECT("AB63")+2*INDIRECT("AC63")+3*INDIRECT("AD63")+4*INDIRECT("AE63")+5*INDIRECT("AF63")+6*INDIRECT("AG63")+7*INDIRECT("AH63")+8*INDIRECT("AI63")</f>
        <v>0</v>
      </c>
      <c r="CP63" s="1">
        <v>0</v>
      </c>
      <c r="CQ63" s="1">
        <f ca="1">INDIRECT("AJ63")+2*INDIRECT("AK63")+3*INDIRECT("AL63")+4*INDIRECT("AM63")+5*INDIRECT("AN63")+6*INDIRECT("AO63")+7*INDIRECT("AP63")+8*INDIRECT("AQ63")</f>
        <v>0</v>
      </c>
      <c r="CR63" s="1">
        <v>0</v>
      </c>
      <c r="CS63" s="1">
        <f ca="1">INDIRECT("AR63")+2*INDIRECT("AS63")+3*INDIRECT("AT63")+4*INDIRECT("AU63")+5*INDIRECT("AV63")+6*INDIRECT("AW63")+7*INDIRECT("AX63")+8*INDIRECT("AY63")</f>
        <v>0</v>
      </c>
      <c r="CT63" s="1">
        <v>0</v>
      </c>
      <c r="CU63" s="1">
        <f ca="1">INDIRECT("AZ63")+2*INDIRECT("BA63")+3*INDIRECT("BB63")+4*INDIRECT("BC63")+5*INDIRECT("BD63")+6*INDIRECT("BE63")+7*INDIRECT("BF63")+8*INDIRECT("BG63")</f>
        <v>0</v>
      </c>
      <c r="CV63" s="1">
        <v>0</v>
      </c>
      <c r="CW63" s="1">
        <f ca="1">INDIRECT("BH63")+2*INDIRECT("BI63")+3*INDIRECT("BJ63")+4*INDIRECT("BK63")+5*INDIRECT("BL63")+6*INDIRECT("BM63")+7*INDIRECT("BN63")+8*INDIRECT("BO63")</f>
        <v>0</v>
      </c>
      <c r="CX63" s="1">
        <v>0</v>
      </c>
    </row>
    <row r="64" spans="1:102" ht="11.25">
      <c r="A64" s="1" t="s">
        <v>0</v>
      </c>
      <c r="B64" s="1" t="s">
        <v>52</v>
      </c>
      <c r="C64" s="1" t="s">
        <v>53</v>
      </c>
      <c r="D64" s="1" t="s">
        <v>54</v>
      </c>
      <c r="E64" s="1" t="s">
        <v>27</v>
      </c>
      <c r="F64" s="7">
        <f ca="1">INDIRECT("T64")+INDIRECT("AB64")+INDIRECT("AJ64")+INDIRECT("AR64")+INDIRECT("AZ64")+INDIRECT("BH64")</f>
        <v>0</v>
      </c>
      <c r="G64" s="6">
        <f ca="1">INDIRECT("U64")+INDIRECT("AC64")+INDIRECT("AK64")+INDIRECT("AS64")+INDIRECT("BA64")+INDIRECT("BI64")</f>
        <v>0</v>
      </c>
      <c r="H64" s="6">
        <f ca="1">INDIRECT("V64")+INDIRECT("AD64")+INDIRECT("AL64")+INDIRECT("AT64")+INDIRECT("BB64")+INDIRECT("BJ64")</f>
        <v>488</v>
      </c>
      <c r="I64" s="6">
        <f ca="1">INDIRECT("W64")+INDIRECT("AE64")+INDIRECT("AM64")+INDIRECT("AU64")+INDIRECT("BC64")+INDIRECT("BK64")</f>
        <v>843</v>
      </c>
      <c r="J64" s="6">
        <f ca="1">INDIRECT("X64")+INDIRECT("AF64")+INDIRECT("AN64")+INDIRECT("AV64")+INDIRECT("BD64")+INDIRECT("BL64")</f>
        <v>0</v>
      </c>
      <c r="K64" s="6">
        <f ca="1">INDIRECT("Y64")+INDIRECT("AG64")+INDIRECT("AO64")+INDIRECT("AW64")+INDIRECT("BE64")+INDIRECT("BM64")</f>
        <v>4484</v>
      </c>
      <c r="L64" s="6">
        <f ca="1">INDIRECT("Z64")+INDIRECT("AH64")+INDIRECT("AP64")+INDIRECT("AX64")+INDIRECT("BF64")+INDIRECT("BN64")</f>
        <v>0</v>
      </c>
      <c r="M64" s="6">
        <f ca="1">INDIRECT("AA64")+INDIRECT("AI64")+INDIRECT("AQ64")+INDIRECT("AY64")+INDIRECT("BG64")+INDIRECT("BO64")</f>
        <v>0</v>
      </c>
      <c r="N64" s="7">
        <f ca="1">INDIRECT("T64")+INDIRECT("U64")+INDIRECT("V64")+INDIRECT("W64")+INDIRECT("X64")+INDIRECT("Y64")+INDIRECT("Z64")+INDIRECT("AA64")</f>
        <v>400</v>
      </c>
      <c r="O64" s="6">
        <f ca="1">INDIRECT("AB64")+INDIRECT("AC64")+INDIRECT("AD64")+INDIRECT("AE64")+INDIRECT("AF64")+INDIRECT("AG64")+INDIRECT("AH64")+INDIRECT("AI64")</f>
        <v>4000</v>
      </c>
      <c r="P64" s="6">
        <f ca="1">INDIRECT("AJ64")+INDIRECT("AK64")+INDIRECT("AL64")+INDIRECT("AM64")+INDIRECT("AN64")+INDIRECT("AO64")+INDIRECT("AP64")+INDIRECT("AQ64")</f>
        <v>0</v>
      </c>
      <c r="Q64" s="6">
        <f ca="1">INDIRECT("AR64")+INDIRECT("AS64")+INDIRECT("AT64")+INDIRECT("AU64")+INDIRECT("AV64")+INDIRECT("AW64")+INDIRECT("AX64")+INDIRECT("AY64")</f>
        <v>488</v>
      </c>
      <c r="R64" s="6">
        <f ca="1">INDIRECT("AZ64")+INDIRECT("BA64")+INDIRECT("BB64")+INDIRECT("BC64")+INDIRECT("BD64")+INDIRECT("BE64")+INDIRECT("BF64")+INDIRECT("BG64")</f>
        <v>443</v>
      </c>
      <c r="S64" s="6">
        <f ca="1">INDIRECT("BH64")+INDIRECT("BI64")+INDIRECT("BJ64")+INDIRECT("BK64")+INDIRECT("BL64")+INDIRECT("BM64")+INDIRECT("BN64")+INDIRECT("BO64")</f>
        <v>484</v>
      </c>
      <c r="T64" s="28"/>
      <c r="U64" s="29"/>
      <c r="V64" s="29"/>
      <c r="W64" s="29">
        <v>400</v>
      </c>
      <c r="X64" s="29"/>
      <c r="Y64" s="29"/>
      <c r="Z64" s="29"/>
      <c r="AA64" s="29"/>
      <c r="AB64" s="28"/>
      <c r="AC64" s="29"/>
      <c r="AD64" s="29"/>
      <c r="AE64" s="29"/>
      <c r="AF64" s="29"/>
      <c r="AG64" s="29">
        <v>4000</v>
      </c>
      <c r="AH64" s="29"/>
      <c r="AI64" s="29"/>
      <c r="AJ64" s="28"/>
      <c r="AK64" s="29"/>
      <c r="AL64" s="29"/>
      <c r="AM64" s="29"/>
      <c r="AN64" s="29"/>
      <c r="AO64" s="29"/>
      <c r="AP64" s="29"/>
      <c r="AQ64" s="29"/>
      <c r="AR64" s="28"/>
      <c r="AS64" s="29"/>
      <c r="AT64" s="29">
        <v>488</v>
      </c>
      <c r="AU64" s="29"/>
      <c r="AV64" s="29"/>
      <c r="AW64" s="29"/>
      <c r="AX64" s="29"/>
      <c r="AY64" s="29"/>
      <c r="AZ64" s="28"/>
      <c r="BA64" s="29"/>
      <c r="BB64" s="29"/>
      <c r="BC64" s="29">
        <v>443</v>
      </c>
      <c r="BD64" s="29"/>
      <c r="BE64" s="29"/>
      <c r="BF64" s="29"/>
      <c r="BG64" s="29"/>
      <c r="BH64" s="28"/>
      <c r="BI64" s="29"/>
      <c r="BJ64" s="29"/>
      <c r="BK64" s="29"/>
      <c r="BL64" s="29"/>
      <c r="BM64" s="29">
        <v>484</v>
      </c>
      <c r="BN64" s="29"/>
      <c r="BO64" s="29"/>
      <c r="BP64" s="9">
        <v>0</v>
      </c>
      <c r="BQ64" s="1" t="s">
        <v>0</v>
      </c>
      <c r="BR64" s="1" t="s">
        <v>0</v>
      </c>
      <c r="BS64" s="1" t="s">
        <v>0</v>
      </c>
      <c r="BT64" s="1" t="s">
        <v>0</v>
      </c>
      <c r="BU64" s="1" t="s">
        <v>0</v>
      </c>
      <c r="BW64" s="1">
        <f ca="1">INDIRECT("T64")+2*INDIRECT("AB64")+3*INDIRECT("AJ64")+4*INDIRECT("AR64")+5*INDIRECT("AZ64")+6*INDIRECT("BH64")</f>
        <v>0</v>
      </c>
      <c r="BX64" s="1">
        <v>0</v>
      </c>
      <c r="BY64" s="1">
        <f ca="1">INDIRECT("U64")+2*INDIRECT("AC64")+3*INDIRECT("AK64")+4*INDIRECT("AS64")+5*INDIRECT("BA64")+6*INDIRECT("BI64")</f>
        <v>0</v>
      </c>
      <c r="BZ64" s="1">
        <v>0</v>
      </c>
      <c r="CA64" s="1">
        <f ca="1">INDIRECT("V64")+2*INDIRECT("AD64")+3*INDIRECT("AL64")+4*INDIRECT("AT64")+5*INDIRECT("BB64")+6*INDIRECT("BJ64")</f>
        <v>1952</v>
      </c>
      <c r="CB64" s="1">
        <v>1952</v>
      </c>
      <c r="CC64" s="1">
        <f ca="1">INDIRECT("W64")+2*INDIRECT("AE64")+3*INDIRECT("AM64")+4*INDIRECT("AU64")+5*INDIRECT("BC64")+6*INDIRECT("BK64")</f>
        <v>2615</v>
      </c>
      <c r="CD64" s="1">
        <v>2615</v>
      </c>
      <c r="CE64" s="1">
        <f ca="1">INDIRECT("X64")+2*INDIRECT("AF64")+3*INDIRECT("AN64")+4*INDIRECT("AV64")+5*INDIRECT("BD64")+6*INDIRECT("BL64")</f>
        <v>0</v>
      </c>
      <c r="CF64" s="1">
        <v>0</v>
      </c>
      <c r="CG64" s="1">
        <f ca="1">INDIRECT("Y64")+2*INDIRECT("AG64")+3*INDIRECT("AO64")+4*INDIRECT("AW64")+5*INDIRECT("BE64")+6*INDIRECT("BM64")</f>
        <v>10904</v>
      </c>
      <c r="CH64" s="1">
        <v>10904</v>
      </c>
      <c r="CI64" s="1">
        <f ca="1">INDIRECT("Z64")+2*INDIRECT("AH64")+3*INDIRECT("AP64")+4*INDIRECT("AX64")+5*INDIRECT("BF64")+6*INDIRECT("BN64")</f>
        <v>0</v>
      </c>
      <c r="CJ64" s="1">
        <v>0</v>
      </c>
      <c r="CK64" s="1">
        <f ca="1">INDIRECT("AA64")+2*INDIRECT("AI64")+3*INDIRECT("AQ64")+4*INDIRECT("AY64")+5*INDIRECT("BG64")+6*INDIRECT("BO64")</f>
        <v>0</v>
      </c>
      <c r="CL64" s="1">
        <v>0</v>
      </c>
      <c r="CM64" s="1">
        <f ca="1">INDIRECT("T64")+2*INDIRECT("U64")+3*INDIRECT("V64")+4*INDIRECT("W64")+5*INDIRECT("X64")+6*INDIRECT("Y64")+7*INDIRECT("Z64")+8*INDIRECT("AA64")</f>
        <v>1600</v>
      </c>
      <c r="CN64" s="1">
        <v>1600</v>
      </c>
      <c r="CO64" s="1">
        <f ca="1">INDIRECT("AB64")+2*INDIRECT("AC64")+3*INDIRECT("AD64")+4*INDIRECT("AE64")+5*INDIRECT("AF64")+6*INDIRECT("AG64")+7*INDIRECT("AH64")+8*INDIRECT("AI64")</f>
        <v>24000</v>
      </c>
      <c r="CP64" s="1">
        <v>24000</v>
      </c>
      <c r="CQ64" s="1">
        <f ca="1">INDIRECT("AJ64")+2*INDIRECT("AK64")+3*INDIRECT("AL64")+4*INDIRECT("AM64")+5*INDIRECT("AN64")+6*INDIRECT("AO64")+7*INDIRECT("AP64")+8*INDIRECT("AQ64")</f>
        <v>0</v>
      </c>
      <c r="CR64" s="1">
        <v>0</v>
      </c>
      <c r="CS64" s="1">
        <f ca="1">INDIRECT("AR64")+2*INDIRECT("AS64")+3*INDIRECT("AT64")+4*INDIRECT("AU64")+5*INDIRECT("AV64")+6*INDIRECT("AW64")+7*INDIRECT("AX64")+8*INDIRECT("AY64")</f>
        <v>1464</v>
      </c>
      <c r="CT64" s="1">
        <v>1464</v>
      </c>
      <c r="CU64" s="1">
        <f ca="1">INDIRECT("AZ64")+2*INDIRECT("BA64")+3*INDIRECT("BB64")+4*INDIRECT("BC64")+5*INDIRECT("BD64")+6*INDIRECT("BE64")+7*INDIRECT("BF64")+8*INDIRECT("BG64")</f>
        <v>1772</v>
      </c>
      <c r="CV64" s="1">
        <v>1772</v>
      </c>
      <c r="CW64" s="1">
        <f ca="1">INDIRECT("BH64")+2*INDIRECT("BI64")+3*INDIRECT("BJ64")+4*INDIRECT("BK64")+5*INDIRECT("BL64")+6*INDIRECT("BM64")+7*INDIRECT("BN64")+8*INDIRECT("BO64")</f>
        <v>2904</v>
      </c>
      <c r="CX64" s="1">
        <v>2904</v>
      </c>
    </row>
    <row r="65" spans="1:73" ht="11.25">
      <c r="A65" s="25"/>
      <c r="B65" s="25"/>
      <c r="C65" s="27" t="s">
        <v>103</v>
      </c>
      <c r="D65" s="26" t="s">
        <v>0</v>
      </c>
      <c r="E65" s="1" t="s">
        <v>6</v>
      </c>
      <c r="F65" s="7">
        <f>SUM(F63:F64)</f>
        <v>0</v>
      </c>
      <c r="G65" s="6">
        <f>SUM(G63:G64)</f>
        <v>0</v>
      </c>
      <c r="H65" s="6">
        <f>SUM(H63:H64)</f>
        <v>488</v>
      </c>
      <c r="I65" s="6">
        <f>SUM(I63:I64)</f>
        <v>843</v>
      </c>
      <c r="J65" s="6">
        <f>SUM(J63:J64)</f>
        <v>0</v>
      </c>
      <c r="K65" s="6">
        <f>SUM(K63:K64)</f>
        <v>4484</v>
      </c>
      <c r="L65" s="6">
        <f>SUM(L63:L64)</f>
        <v>0</v>
      </c>
      <c r="M65" s="6">
        <f>SUM(M63:M64)</f>
        <v>0</v>
      </c>
      <c r="N65" s="7">
        <f>SUM(N63:N64)</f>
        <v>400</v>
      </c>
      <c r="O65" s="6">
        <f>SUM(O63:O64)</f>
        <v>4000</v>
      </c>
      <c r="P65" s="6">
        <f>SUM(P63:P64)</f>
        <v>0</v>
      </c>
      <c r="Q65" s="6">
        <f>SUM(Q63:Q64)</f>
        <v>488</v>
      </c>
      <c r="R65" s="6">
        <f>SUM(R63:R64)</f>
        <v>443</v>
      </c>
      <c r="S65" s="6">
        <f>SUM(S63:S64)</f>
        <v>484</v>
      </c>
      <c r="T65" s="8"/>
      <c r="U65" s="5"/>
      <c r="V65" s="5"/>
      <c r="W65" s="5"/>
      <c r="X65" s="5"/>
      <c r="Y65" s="5"/>
      <c r="Z65" s="5"/>
      <c r="AA65" s="5"/>
      <c r="AB65" s="8"/>
      <c r="AC65" s="5"/>
      <c r="AD65" s="5"/>
      <c r="AE65" s="5"/>
      <c r="AF65" s="5"/>
      <c r="AG65" s="5"/>
      <c r="AH65" s="5"/>
      <c r="AI65" s="5"/>
      <c r="AJ65" s="8"/>
      <c r="AK65" s="5"/>
      <c r="AL65" s="5"/>
      <c r="AM65" s="5"/>
      <c r="AN65" s="5"/>
      <c r="AO65" s="5"/>
      <c r="AP65" s="5"/>
      <c r="AQ65" s="5"/>
      <c r="AR65" s="8"/>
      <c r="AS65" s="5"/>
      <c r="AT65" s="5"/>
      <c r="AU65" s="5"/>
      <c r="AV65" s="5"/>
      <c r="AW65" s="5"/>
      <c r="AX65" s="5"/>
      <c r="AY65" s="5"/>
      <c r="AZ65" s="8"/>
      <c r="BA65" s="5"/>
      <c r="BB65" s="5"/>
      <c r="BC65" s="5"/>
      <c r="BD65" s="5"/>
      <c r="BE65" s="5"/>
      <c r="BF65" s="5"/>
      <c r="BG65" s="5"/>
      <c r="BH65" s="8"/>
      <c r="BI65" s="5"/>
      <c r="BJ65" s="5"/>
      <c r="BK65" s="5"/>
      <c r="BL65" s="5"/>
      <c r="BM65" s="5"/>
      <c r="BN65" s="5"/>
      <c r="BO65" s="5"/>
      <c r="BP65" s="9">
        <v>0</v>
      </c>
      <c r="BQ65" s="1" t="s">
        <v>0</v>
      </c>
      <c r="BR65" s="1" t="s">
        <v>0</v>
      </c>
      <c r="BS65" s="1" t="s">
        <v>0</v>
      </c>
      <c r="BT65" s="1" t="s">
        <v>0</v>
      </c>
      <c r="BU65" s="1" t="s">
        <v>0</v>
      </c>
    </row>
    <row r="66" spans="3:73" ht="11.25">
      <c r="C66" s="1" t="s">
        <v>0</v>
      </c>
      <c r="D66" s="1" t="s">
        <v>0</v>
      </c>
      <c r="E66" s="1" t="s">
        <v>0</v>
      </c>
      <c r="F66" s="7"/>
      <c r="G66" s="6"/>
      <c r="H66" s="6"/>
      <c r="I66" s="6"/>
      <c r="J66" s="6"/>
      <c r="K66" s="6"/>
      <c r="L66" s="6"/>
      <c r="M66" s="6"/>
      <c r="N66" s="7"/>
      <c r="O66" s="6"/>
      <c r="P66" s="6"/>
      <c r="Q66" s="6"/>
      <c r="R66" s="6"/>
      <c r="S66" s="6"/>
      <c r="T66" s="8"/>
      <c r="U66" s="5"/>
      <c r="V66" s="5"/>
      <c r="W66" s="5"/>
      <c r="X66" s="5"/>
      <c r="Y66" s="5"/>
      <c r="Z66" s="5"/>
      <c r="AA66" s="5"/>
      <c r="AB66" s="8"/>
      <c r="AC66" s="5"/>
      <c r="AD66" s="5"/>
      <c r="AE66" s="5"/>
      <c r="AF66" s="5"/>
      <c r="AG66" s="5"/>
      <c r="AH66" s="5"/>
      <c r="AI66" s="5"/>
      <c r="AJ66" s="8"/>
      <c r="AK66" s="5"/>
      <c r="AL66" s="5"/>
      <c r="AM66" s="5"/>
      <c r="AN66" s="5"/>
      <c r="AO66" s="5"/>
      <c r="AP66" s="5"/>
      <c r="AQ66" s="5"/>
      <c r="AR66" s="8"/>
      <c r="AS66" s="5"/>
      <c r="AT66" s="5"/>
      <c r="AU66" s="5"/>
      <c r="AV66" s="5"/>
      <c r="AW66" s="5"/>
      <c r="AX66" s="5"/>
      <c r="AY66" s="5"/>
      <c r="AZ66" s="8"/>
      <c r="BA66" s="5"/>
      <c r="BB66" s="5"/>
      <c r="BC66" s="5"/>
      <c r="BD66" s="5"/>
      <c r="BE66" s="5"/>
      <c r="BF66" s="5"/>
      <c r="BG66" s="5"/>
      <c r="BH66" s="8"/>
      <c r="BI66" s="5"/>
      <c r="BJ66" s="5"/>
      <c r="BK66" s="5"/>
      <c r="BL66" s="5"/>
      <c r="BM66" s="5"/>
      <c r="BN66" s="5"/>
      <c r="BO66" s="5"/>
      <c r="BP66" s="9"/>
      <c r="BT66" s="1" t="s">
        <v>0</v>
      </c>
      <c r="BU66" s="1" t="s">
        <v>0</v>
      </c>
    </row>
    <row r="67" spans="1:102" ht="11.25">
      <c r="A67" s="30" t="s">
        <v>1</v>
      </c>
      <c r="B67" s="31" t="str">
        <f>HYPERLINK("http://www.dot.ca.gov/hq/transprog/stip2004/ff_sheets/03-a0364a.xls","A0364A")</f>
        <v>A0364A</v>
      </c>
      <c r="C67" s="30" t="s">
        <v>55</v>
      </c>
      <c r="D67" s="30" t="s">
        <v>43</v>
      </c>
      <c r="E67" s="30" t="s">
        <v>3</v>
      </c>
      <c r="F67" s="32">
        <f ca="1">INDIRECT("T67")+INDIRECT("AB67")+INDIRECT("AJ67")+INDIRECT("AR67")+INDIRECT("AZ67")+INDIRECT("BH67")</f>
        <v>3000</v>
      </c>
      <c r="G67" s="33">
        <f ca="1">INDIRECT("U67")+INDIRECT("AC67")+INDIRECT("AK67")+INDIRECT("AS67")+INDIRECT("BA67")+INDIRECT("BI67")</f>
        <v>3390</v>
      </c>
      <c r="H67" s="33">
        <f ca="1">INDIRECT("V67")+INDIRECT("AD67")+INDIRECT("AL67")+INDIRECT("AT67")+INDIRECT("BB67")+INDIRECT("BJ67")</f>
        <v>0</v>
      </c>
      <c r="I67" s="33">
        <f ca="1">INDIRECT("W67")+INDIRECT("AE67")+INDIRECT("AM67")+INDIRECT("AU67")+INDIRECT("BC67")+INDIRECT("BK67")</f>
        <v>0</v>
      </c>
      <c r="J67" s="33">
        <f ca="1">INDIRECT("X67")+INDIRECT("AF67")+INDIRECT("AN67")+INDIRECT("AV67")+INDIRECT("BD67")+INDIRECT("BL67")</f>
        <v>0</v>
      </c>
      <c r="K67" s="33">
        <f ca="1">INDIRECT("Y67")+INDIRECT("AG67")+INDIRECT("AO67")+INDIRECT("AW67")+INDIRECT("BE67")+INDIRECT("BM67")</f>
        <v>0</v>
      </c>
      <c r="L67" s="33">
        <f ca="1">INDIRECT("Z67")+INDIRECT("AH67")+INDIRECT("AP67")+INDIRECT("AX67")+INDIRECT("BF67")+INDIRECT("BN67")</f>
        <v>0</v>
      </c>
      <c r="M67" s="33">
        <f ca="1">INDIRECT("AA67")+INDIRECT("AI67")+INDIRECT("AQ67")+INDIRECT("AY67")+INDIRECT("BG67")+INDIRECT("BO67")</f>
        <v>0</v>
      </c>
      <c r="N67" s="32">
        <f ca="1">INDIRECT("T67")+INDIRECT("U67")+INDIRECT("V67")+INDIRECT("W67")+INDIRECT("X67")+INDIRECT("Y67")+INDIRECT("Z67")+INDIRECT("AA67")</f>
        <v>0</v>
      </c>
      <c r="O67" s="33">
        <f ca="1">INDIRECT("AB67")+INDIRECT("AC67")+INDIRECT("AD67")+INDIRECT("AE67")+INDIRECT("AF67")+INDIRECT("AG67")+INDIRECT("AH67")+INDIRECT("AI67")</f>
        <v>0</v>
      </c>
      <c r="P67" s="33">
        <f ca="1">INDIRECT("AJ67")+INDIRECT("AK67")+INDIRECT("AL67")+INDIRECT("AM67")+INDIRECT("AN67")+INDIRECT("AO67")+INDIRECT("AP67")+INDIRECT("AQ67")</f>
        <v>3000</v>
      </c>
      <c r="Q67" s="33">
        <f ca="1">INDIRECT("AR67")+INDIRECT("AS67")+INDIRECT("AT67")+INDIRECT("AU67")+INDIRECT("AV67")+INDIRECT("AW67")+INDIRECT("AX67")+INDIRECT("AY67")</f>
        <v>3390</v>
      </c>
      <c r="R67" s="33">
        <f ca="1">INDIRECT("AZ67")+INDIRECT("BA67")+INDIRECT("BB67")+INDIRECT("BC67")+INDIRECT("BD67")+INDIRECT("BE67")+INDIRECT("BF67")+INDIRECT("BG67")</f>
        <v>0</v>
      </c>
      <c r="S67" s="33">
        <f ca="1">INDIRECT("BH67")+INDIRECT("BI67")+INDIRECT("BJ67")+INDIRECT("BK67")+INDIRECT("BL67")+INDIRECT("BM67")+INDIRECT("BN67")+INDIRECT("BO67")</f>
        <v>0</v>
      </c>
      <c r="T67" s="34"/>
      <c r="U67" s="35"/>
      <c r="V67" s="35"/>
      <c r="W67" s="35"/>
      <c r="X67" s="35"/>
      <c r="Y67" s="35"/>
      <c r="Z67" s="35"/>
      <c r="AA67" s="35"/>
      <c r="AB67" s="34"/>
      <c r="AC67" s="35"/>
      <c r="AD67" s="35"/>
      <c r="AE67" s="35"/>
      <c r="AF67" s="35"/>
      <c r="AG67" s="35"/>
      <c r="AH67" s="35"/>
      <c r="AI67" s="35"/>
      <c r="AJ67" s="34">
        <v>3000</v>
      </c>
      <c r="AK67" s="35"/>
      <c r="AL67" s="35"/>
      <c r="AM67" s="35"/>
      <c r="AN67" s="35"/>
      <c r="AO67" s="35"/>
      <c r="AP67" s="35"/>
      <c r="AQ67" s="35"/>
      <c r="AR67" s="34"/>
      <c r="AS67" s="35">
        <v>3390</v>
      </c>
      <c r="AT67" s="35"/>
      <c r="AU67" s="35"/>
      <c r="AV67" s="35"/>
      <c r="AW67" s="35"/>
      <c r="AX67" s="35"/>
      <c r="AY67" s="35"/>
      <c r="AZ67" s="34"/>
      <c r="BA67" s="35"/>
      <c r="BB67" s="35"/>
      <c r="BC67" s="35"/>
      <c r="BD67" s="35"/>
      <c r="BE67" s="35"/>
      <c r="BF67" s="35"/>
      <c r="BG67" s="35"/>
      <c r="BH67" s="34"/>
      <c r="BI67" s="35"/>
      <c r="BJ67" s="35"/>
      <c r="BK67" s="35"/>
      <c r="BL67" s="35"/>
      <c r="BM67" s="35"/>
      <c r="BN67" s="35"/>
      <c r="BO67" s="36"/>
      <c r="BP67" s="9">
        <v>10200000026</v>
      </c>
      <c r="BQ67" s="1" t="s">
        <v>3</v>
      </c>
      <c r="BR67" s="1" t="s">
        <v>0</v>
      </c>
      <c r="BS67" s="1" t="s">
        <v>0</v>
      </c>
      <c r="BT67" s="1" t="s">
        <v>0</v>
      </c>
      <c r="BU67" s="1" t="s">
        <v>49</v>
      </c>
      <c r="BW67" s="1">
        <f ca="1">INDIRECT("T67")+2*INDIRECT("AB67")+3*INDIRECT("AJ67")+4*INDIRECT("AR67")+5*INDIRECT("AZ67")+6*INDIRECT("BH67")</f>
        <v>9000</v>
      </c>
      <c r="BX67" s="1">
        <v>9000</v>
      </c>
      <c r="BY67" s="1">
        <f ca="1">INDIRECT("U67")+2*INDIRECT("AC67")+3*INDIRECT("AK67")+4*INDIRECT("AS67")+5*INDIRECT("BA67")+6*INDIRECT("BI67")</f>
        <v>13560</v>
      </c>
      <c r="BZ67" s="1">
        <v>13560</v>
      </c>
      <c r="CA67" s="1">
        <f ca="1">INDIRECT("V67")+2*INDIRECT("AD67")+3*INDIRECT("AL67")+4*INDIRECT("AT67")+5*INDIRECT("BB67")+6*INDIRECT("BJ67")</f>
        <v>0</v>
      </c>
      <c r="CB67" s="1">
        <v>0</v>
      </c>
      <c r="CC67" s="1">
        <f ca="1">INDIRECT("W67")+2*INDIRECT("AE67")+3*INDIRECT("AM67")+4*INDIRECT("AU67")+5*INDIRECT("BC67")+6*INDIRECT("BK67")</f>
        <v>0</v>
      </c>
      <c r="CD67" s="1">
        <v>0</v>
      </c>
      <c r="CE67" s="1">
        <f ca="1">INDIRECT("X67")+2*INDIRECT("AF67")+3*INDIRECT("AN67")+4*INDIRECT("AV67")+5*INDIRECT("BD67")+6*INDIRECT("BL67")</f>
        <v>0</v>
      </c>
      <c r="CF67" s="1">
        <v>0</v>
      </c>
      <c r="CG67" s="1">
        <f ca="1">INDIRECT("Y67")+2*INDIRECT("AG67")+3*INDIRECT("AO67")+4*INDIRECT("AW67")+5*INDIRECT("BE67")+6*INDIRECT("BM67")</f>
        <v>0</v>
      </c>
      <c r="CH67" s="1">
        <v>0</v>
      </c>
      <c r="CI67" s="1">
        <f ca="1">INDIRECT("Z67")+2*INDIRECT("AH67")+3*INDIRECT("AP67")+4*INDIRECT("AX67")+5*INDIRECT("BF67")+6*INDIRECT("BN67")</f>
        <v>0</v>
      </c>
      <c r="CJ67" s="1">
        <v>0</v>
      </c>
      <c r="CK67" s="1">
        <f ca="1">INDIRECT("AA67")+2*INDIRECT("AI67")+3*INDIRECT("AQ67")+4*INDIRECT("AY67")+5*INDIRECT("BG67")+6*INDIRECT("BO67")</f>
        <v>0</v>
      </c>
      <c r="CL67" s="1">
        <v>0</v>
      </c>
      <c r="CM67" s="1">
        <f ca="1">INDIRECT("T67")+2*INDIRECT("U67")+3*INDIRECT("V67")+4*INDIRECT("W67")+5*INDIRECT("X67")+6*INDIRECT("Y67")+7*INDIRECT("Z67")+8*INDIRECT("AA67")</f>
        <v>0</v>
      </c>
      <c r="CN67" s="1">
        <v>0</v>
      </c>
      <c r="CO67" s="1">
        <f ca="1">INDIRECT("AB67")+2*INDIRECT("AC67")+3*INDIRECT("AD67")+4*INDIRECT("AE67")+5*INDIRECT("AF67")+6*INDIRECT("AG67")+7*INDIRECT("AH67")+8*INDIRECT("AI67")</f>
        <v>0</v>
      </c>
      <c r="CP67" s="1">
        <v>0</v>
      </c>
      <c r="CQ67" s="1">
        <f ca="1">INDIRECT("AJ67")+2*INDIRECT("AK67")+3*INDIRECT("AL67")+4*INDIRECT("AM67")+5*INDIRECT("AN67")+6*INDIRECT("AO67")+7*INDIRECT("AP67")+8*INDIRECT("AQ67")</f>
        <v>3000</v>
      </c>
      <c r="CR67" s="1">
        <v>3000</v>
      </c>
      <c r="CS67" s="1">
        <f ca="1">INDIRECT("AR67")+2*INDIRECT("AS67")+3*INDIRECT("AT67")+4*INDIRECT("AU67")+5*INDIRECT("AV67")+6*INDIRECT("AW67")+7*INDIRECT("AX67")+8*INDIRECT("AY67")</f>
        <v>6780</v>
      </c>
      <c r="CT67" s="1">
        <v>6780</v>
      </c>
      <c r="CU67" s="1">
        <f ca="1">INDIRECT("AZ67")+2*INDIRECT("BA67")+3*INDIRECT("BB67")+4*INDIRECT("BC67")+5*INDIRECT("BD67")+6*INDIRECT("BE67")+7*INDIRECT("BF67")+8*INDIRECT("BG67")</f>
        <v>0</v>
      </c>
      <c r="CV67" s="1">
        <v>0</v>
      </c>
      <c r="CW67" s="1">
        <f ca="1">INDIRECT("BH67")+2*INDIRECT("BI67")+3*INDIRECT("BJ67")+4*INDIRECT("BK67")+5*INDIRECT("BL67")+6*INDIRECT("BM67")+7*INDIRECT("BN67")+8*INDIRECT("BO67")</f>
        <v>0</v>
      </c>
      <c r="CX67" s="1">
        <v>0</v>
      </c>
    </row>
    <row r="68" spans="1:102" ht="11.25">
      <c r="A68" s="1" t="s">
        <v>0</v>
      </c>
      <c r="B68" s="1" t="s">
        <v>56</v>
      </c>
      <c r="C68" s="1" t="s">
        <v>57</v>
      </c>
      <c r="D68" s="1" t="s">
        <v>58</v>
      </c>
      <c r="E68" s="1" t="s">
        <v>50</v>
      </c>
      <c r="F68" s="7">
        <f ca="1">INDIRECT("T68")+INDIRECT("AB68")+INDIRECT("AJ68")+INDIRECT("AR68")+INDIRECT("AZ68")+INDIRECT("BH68")</f>
        <v>3000</v>
      </c>
      <c r="G68" s="6">
        <f ca="1">INDIRECT("U68")+INDIRECT("AC68")+INDIRECT("AK68")+INDIRECT("AS68")+INDIRECT("BA68")+INDIRECT("BI68")</f>
        <v>7000</v>
      </c>
      <c r="H68" s="6">
        <f ca="1">INDIRECT("V68")+INDIRECT("AD68")+INDIRECT("AL68")+INDIRECT("AT68")+INDIRECT("BB68")+INDIRECT("BJ68")</f>
        <v>0</v>
      </c>
      <c r="I68" s="6">
        <f ca="1">INDIRECT("W68")+INDIRECT("AE68")+INDIRECT("AM68")+INDIRECT("AU68")+INDIRECT("BC68")+INDIRECT("BK68")</f>
        <v>0</v>
      </c>
      <c r="J68" s="6">
        <f ca="1">INDIRECT("X68")+INDIRECT("AF68")+INDIRECT("AN68")+INDIRECT("AV68")+INDIRECT("BD68")+INDIRECT("BL68")</f>
        <v>0</v>
      </c>
      <c r="K68" s="6">
        <f ca="1">INDIRECT("Y68")+INDIRECT("AG68")+INDIRECT("AO68")+INDIRECT("AW68")+INDIRECT("BE68")+INDIRECT("BM68")</f>
        <v>0</v>
      </c>
      <c r="L68" s="6">
        <f ca="1">INDIRECT("Z68")+INDIRECT("AH68")+INDIRECT("AP68")+INDIRECT("AX68")+INDIRECT("BF68")+INDIRECT("BN68")</f>
        <v>0</v>
      </c>
      <c r="M68" s="6">
        <f ca="1">INDIRECT("AA68")+INDIRECT("AI68")+INDIRECT("AQ68")+INDIRECT("AY68")+INDIRECT("BG68")+INDIRECT("BO68")</f>
        <v>0</v>
      </c>
      <c r="N68" s="7">
        <f ca="1">INDIRECT("T68")+INDIRECT("U68")+INDIRECT("V68")+INDIRECT("W68")+INDIRECT("X68")+INDIRECT("Y68")+INDIRECT("Z68")+INDIRECT("AA68")</f>
        <v>0</v>
      </c>
      <c r="O68" s="6">
        <f ca="1">INDIRECT("AB68")+INDIRECT("AC68")+INDIRECT("AD68")+INDIRECT("AE68")+INDIRECT("AF68")+INDIRECT("AG68")+INDIRECT("AH68")+INDIRECT("AI68")</f>
        <v>0</v>
      </c>
      <c r="P68" s="6">
        <f ca="1">INDIRECT("AJ68")+INDIRECT("AK68")+INDIRECT("AL68")+INDIRECT("AM68")+INDIRECT("AN68")+INDIRECT("AO68")+INDIRECT("AP68")+INDIRECT("AQ68")</f>
        <v>3000</v>
      </c>
      <c r="Q68" s="6">
        <f ca="1">INDIRECT("AR68")+INDIRECT("AS68")+INDIRECT("AT68")+INDIRECT("AU68")+INDIRECT("AV68")+INDIRECT("AW68")+INDIRECT("AX68")+INDIRECT("AY68")</f>
        <v>7000</v>
      </c>
      <c r="R68" s="6">
        <f ca="1">INDIRECT("AZ68")+INDIRECT("BA68")+INDIRECT("BB68")+INDIRECT("BC68")+INDIRECT("BD68")+INDIRECT("BE68")+INDIRECT("BF68")+INDIRECT("BG68")</f>
        <v>0</v>
      </c>
      <c r="S68" s="6">
        <f ca="1">INDIRECT("BH68")+INDIRECT("BI68")+INDIRECT("BJ68")+INDIRECT("BK68")+INDIRECT("BL68")+INDIRECT("BM68")+INDIRECT("BN68")+INDIRECT("BO68")</f>
        <v>0</v>
      </c>
      <c r="T68" s="28"/>
      <c r="U68" s="29"/>
      <c r="V68" s="29"/>
      <c r="W68" s="29"/>
      <c r="X68" s="29"/>
      <c r="Y68" s="29"/>
      <c r="Z68" s="29"/>
      <c r="AA68" s="29"/>
      <c r="AB68" s="28"/>
      <c r="AC68" s="29"/>
      <c r="AD68" s="29"/>
      <c r="AE68" s="29"/>
      <c r="AF68" s="29"/>
      <c r="AG68" s="29"/>
      <c r="AH68" s="29"/>
      <c r="AI68" s="29"/>
      <c r="AJ68" s="28">
        <v>3000</v>
      </c>
      <c r="AK68" s="29"/>
      <c r="AL68" s="29"/>
      <c r="AM68" s="29"/>
      <c r="AN68" s="29"/>
      <c r="AO68" s="29"/>
      <c r="AP68" s="29"/>
      <c r="AQ68" s="29"/>
      <c r="AR68" s="28"/>
      <c r="AS68" s="29">
        <v>7000</v>
      </c>
      <c r="AT68" s="29"/>
      <c r="AU68" s="29"/>
      <c r="AV68" s="29"/>
      <c r="AW68" s="29"/>
      <c r="AX68" s="29"/>
      <c r="AY68" s="29"/>
      <c r="AZ68" s="28"/>
      <c r="BA68" s="29"/>
      <c r="BB68" s="29"/>
      <c r="BC68" s="29"/>
      <c r="BD68" s="29"/>
      <c r="BE68" s="29"/>
      <c r="BF68" s="29"/>
      <c r="BG68" s="29"/>
      <c r="BH68" s="28"/>
      <c r="BI68" s="29"/>
      <c r="BJ68" s="29"/>
      <c r="BK68" s="29"/>
      <c r="BL68" s="29"/>
      <c r="BM68" s="29"/>
      <c r="BN68" s="29"/>
      <c r="BO68" s="29"/>
      <c r="BP68" s="9">
        <v>0</v>
      </c>
      <c r="BQ68" s="1" t="s">
        <v>0</v>
      </c>
      <c r="BR68" s="1" t="s">
        <v>0</v>
      </c>
      <c r="BS68" s="1" t="s">
        <v>0</v>
      </c>
      <c r="BT68" s="1" t="s">
        <v>0</v>
      </c>
      <c r="BU68" s="1" t="s">
        <v>0</v>
      </c>
      <c r="BW68" s="1">
        <f ca="1">INDIRECT("T68")+2*INDIRECT("AB68")+3*INDIRECT("AJ68")+4*INDIRECT("AR68")+5*INDIRECT("AZ68")+6*INDIRECT("BH68")</f>
        <v>9000</v>
      </c>
      <c r="BX68" s="1">
        <v>9000</v>
      </c>
      <c r="BY68" s="1">
        <f ca="1">INDIRECT("U68")+2*INDIRECT("AC68")+3*INDIRECT("AK68")+4*INDIRECT("AS68")+5*INDIRECT("BA68")+6*INDIRECT("BI68")</f>
        <v>28000</v>
      </c>
      <c r="BZ68" s="1">
        <v>28000</v>
      </c>
      <c r="CA68" s="1">
        <f ca="1">INDIRECT("V68")+2*INDIRECT("AD68")+3*INDIRECT("AL68")+4*INDIRECT("AT68")+5*INDIRECT("BB68")+6*INDIRECT("BJ68")</f>
        <v>0</v>
      </c>
      <c r="CB68" s="1">
        <v>0</v>
      </c>
      <c r="CC68" s="1">
        <f ca="1">INDIRECT("W68")+2*INDIRECT("AE68")+3*INDIRECT("AM68")+4*INDIRECT("AU68")+5*INDIRECT("BC68")+6*INDIRECT("BK68")</f>
        <v>0</v>
      </c>
      <c r="CD68" s="1">
        <v>0</v>
      </c>
      <c r="CE68" s="1">
        <f ca="1">INDIRECT("X68")+2*INDIRECT("AF68")+3*INDIRECT("AN68")+4*INDIRECT("AV68")+5*INDIRECT("BD68")+6*INDIRECT("BL68")</f>
        <v>0</v>
      </c>
      <c r="CF68" s="1">
        <v>0</v>
      </c>
      <c r="CG68" s="1">
        <f ca="1">INDIRECT("Y68")+2*INDIRECT("AG68")+3*INDIRECT("AO68")+4*INDIRECT("AW68")+5*INDIRECT("BE68")+6*INDIRECT("BM68")</f>
        <v>0</v>
      </c>
      <c r="CH68" s="1">
        <v>0</v>
      </c>
      <c r="CI68" s="1">
        <f ca="1">INDIRECT("Z68")+2*INDIRECT("AH68")+3*INDIRECT("AP68")+4*INDIRECT("AX68")+5*INDIRECT("BF68")+6*INDIRECT("BN68")</f>
        <v>0</v>
      </c>
      <c r="CJ68" s="1">
        <v>0</v>
      </c>
      <c r="CK68" s="1">
        <f ca="1">INDIRECT("AA68")+2*INDIRECT("AI68")+3*INDIRECT("AQ68")+4*INDIRECT("AY68")+5*INDIRECT("BG68")+6*INDIRECT("BO68")</f>
        <v>0</v>
      </c>
      <c r="CL68" s="1">
        <v>0</v>
      </c>
      <c r="CM68" s="1">
        <f ca="1">INDIRECT("T68")+2*INDIRECT("U68")+3*INDIRECT("V68")+4*INDIRECT("W68")+5*INDIRECT("X68")+6*INDIRECT("Y68")+7*INDIRECT("Z68")+8*INDIRECT("AA68")</f>
        <v>0</v>
      </c>
      <c r="CN68" s="1">
        <v>0</v>
      </c>
      <c r="CO68" s="1">
        <f ca="1">INDIRECT("AB68")+2*INDIRECT("AC68")+3*INDIRECT("AD68")+4*INDIRECT("AE68")+5*INDIRECT("AF68")+6*INDIRECT("AG68")+7*INDIRECT("AH68")+8*INDIRECT("AI68")</f>
        <v>0</v>
      </c>
      <c r="CP68" s="1">
        <v>0</v>
      </c>
      <c r="CQ68" s="1">
        <f ca="1">INDIRECT("AJ68")+2*INDIRECT("AK68")+3*INDIRECT("AL68")+4*INDIRECT("AM68")+5*INDIRECT("AN68")+6*INDIRECT("AO68")+7*INDIRECT("AP68")+8*INDIRECT("AQ68")</f>
        <v>3000</v>
      </c>
      <c r="CR68" s="1">
        <v>3000</v>
      </c>
      <c r="CS68" s="1">
        <f ca="1">INDIRECT("AR68")+2*INDIRECT("AS68")+3*INDIRECT("AT68")+4*INDIRECT("AU68")+5*INDIRECT("AV68")+6*INDIRECT("AW68")+7*INDIRECT("AX68")+8*INDIRECT("AY68")</f>
        <v>14000</v>
      </c>
      <c r="CT68" s="1">
        <v>14000</v>
      </c>
      <c r="CU68" s="1">
        <f ca="1">INDIRECT("AZ68")+2*INDIRECT("BA68")+3*INDIRECT("BB68")+4*INDIRECT("BC68")+5*INDIRECT("BD68")+6*INDIRECT("BE68")+7*INDIRECT("BF68")+8*INDIRECT("BG68")</f>
        <v>0</v>
      </c>
      <c r="CV68" s="1">
        <v>0</v>
      </c>
      <c r="CW68" s="1">
        <f ca="1">INDIRECT("BH68")+2*INDIRECT("BI68")+3*INDIRECT("BJ68")+4*INDIRECT("BK68")+5*INDIRECT("BL68")+6*INDIRECT("BM68")+7*INDIRECT("BN68")+8*INDIRECT("BO68")</f>
        <v>0</v>
      </c>
      <c r="CX68" s="1">
        <v>0</v>
      </c>
    </row>
    <row r="69" spans="1:102" ht="11.25">
      <c r="A69" s="25"/>
      <c r="B69" s="25"/>
      <c r="C69" s="27" t="s">
        <v>103</v>
      </c>
      <c r="D69" s="26" t="s">
        <v>0</v>
      </c>
      <c r="E69" s="1" t="s">
        <v>27</v>
      </c>
      <c r="F69" s="7">
        <f ca="1">INDIRECT("T69")+INDIRECT("AB69")+INDIRECT("AJ69")+INDIRECT("AR69")+INDIRECT("AZ69")+INDIRECT("BH69")</f>
        <v>0</v>
      </c>
      <c r="G69" s="6">
        <f ca="1">INDIRECT("U69")+INDIRECT("AC69")+INDIRECT("AK69")+INDIRECT("AS69")+INDIRECT("BA69")+INDIRECT("BI69")</f>
        <v>0</v>
      </c>
      <c r="H69" s="6">
        <f ca="1">INDIRECT("V69")+INDIRECT("AD69")+INDIRECT("AL69")+INDIRECT("AT69")+INDIRECT("BB69")+INDIRECT("BJ69")</f>
        <v>0</v>
      </c>
      <c r="I69" s="6">
        <f ca="1">INDIRECT("W69")+INDIRECT("AE69")+INDIRECT("AM69")+INDIRECT("AU69")+INDIRECT("BC69")+INDIRECT("BK69")</f>
        <v>0</v>
      </c>
      <c r="J69" s="6">
        <f ca="1">INDIRECT("X69")+INDIRECT("AF69")+INDIRECT("AN69")+INDIRECT("AV69")+INDIRECT("BD69")+INDIRECT("BL69")</f>
        <v>0</v>
      </c>
      <c r="K69" s="6">
        <f ca="1">INDIRECT("Y69")+INDIRECT("AG69")+INDIRECT("AO69")+INDIRECT("AW69")+INDIRECT("BE69")+INDIRECT("BM69")</f>
        <v>0</v>
      </c>
      <c r="L69" s="6">
        <f ca="1">INDIRECT("Z69")+INDIRECT("AH69")+INDIRECT("AP69")+INDIRECT("AX69")+INDIRECT("BF69")+INDIRECT("BN69")</f>
        <v>0</v>
      </c>
      <c r="M69" s="6">
        <f ca="1">INDIRECT("AA69")+INDIRECT("AI69")+INDIRECT("AQ69")+INDIRECT("AY69")+INDIRECT("BG69")+INDIRECT("BO69")</f>
        <v>65500</v>
      </c>
      <c r="N69" s="7">
        <f ca="1">INDIRECT("T69")+INDIRECT("U69")+INDIRECT("V69")+INDIRECT("W69")+INDIRECT("X69")+INDIRECT("Y69")+INDIRECT("Z69")+INDIRECT("AA69")</f>
        <v>44000</v>
      </c>
      <c r="O69" s="6">
        <f ca="1">INDIRECT("AB69")+INDIRECT("AC69")+INDIRECT("AD69")+INDIRECT("AE69")+INDIRECT("AF69")+INDIRECT("AG69")+INDIRECT("AH69")+INDIRECT("AI69")</f>
        <v>0</v>
      </c>
      <c r="P69" s="6">
        <f ca="1">INDIRECT("AJ69")+INDIRECT("AK69")+INDIRECT("AL69")+INDIRECT("AM69")+INDIRECT("AN69")+INDIRECT("AO69")+INDIRECT("AP69")+INDIRECT("AQ69")</f>
        <v>0</v>
      </c>
      <c r="Q69" s="6">
        <f ca="1">INDIRECT("AR69")+INDIRECT("AS69")+INDIRECT("AT69")+INDIRECT("AU69")+INDIRECT("AV69")+INDIRECT("AW69")+INDIRECT("AX69")+INDIRECT("AY69")</f>
        <v>17000</v>
      </c>
      <c r="R69" s="6">
        <f ca="1">INDIRECT("AZ69")+INDIRECT("BA69")+INDIRECT("BB69")+INDIRECT("BC69")+INDIRECT("BD69")+INDIRECT("BE69")+INDIRECT("BF69")+INDIRECT("BG69")</f>
        <v>4500</v>
      </c>
      <c r="S69" s="6">
        <f ca="1">INDIRECT("BH69")+INDIRECT("BI69")+INDIRECT("BJ69")+INDIRECT("BK69")+INDIRECT("BL69")+INDIRECT("BM69")+INDIRECT("BN69")+INDIRECT("BO69")</f>
        <v>0</v>
      </c>
      <c r="T69" s="28"/>
      <c r="U69" s="29"/>
      <c r="V69" s="29"/>
      <c r="W69" s="29"/>
      <c r="X69" s="29"/>
      <c r="Y69" s="29"/>
      <c r="Z69" s="29"/>
      <c r="AA69" s="29">
        <v>44000</v>
      </c>
      <c r="AB69" s="28"/>
      <c r="AC69" s="29"/>
      <c r="AD69" s="29"/>
      <c r="AE69" s="29"/>
      <c r="AF69" s="29"/>
      <c r="AG69" s="29"/>
      <c r="AH69" s="29"/>
      <c r="AI69" s="29"/>
      <c r="AJ69" s="28"/>
      <c r="AK69" s="29"/>
      <c r="AL69" s="29"/>
      <c r="AM69" s="29"/>
      <c r="AN69" s="29"/>
      <c r="AO69" s="29"/>
      <c r="AP69" s="29"/>
      <c r="AQ69" s="29"/>
      <c r="AR69" s="28"/>
      <c r="AS69" s="29"/>
      <c r="AT69" s="29"/>
      <c r="AU69" s="29"/>
      <c r="AV69" s="29"/>
      <c r="AW69" s="29"/>
      <c r="AX69" s="29"/>
      <c r="AY69" s="29">
        <v>17000</v>
      </c>
      <c r="AZ69" s="28"/>
      <c r="BA69" s="29"/>
      <c r="BB69" s="29"/>
      <c r="BC69" s="29"/>
      <c r="BD69" s="29"/>
      <c r="BE69" s="29"/>
      <c r="BF69" s="29"/>
      <c r="BG69" s="29">
        <v>4500</v>
      </c>
      <c r="BH69" s="28"/>
      <c r="BI69" s="29"/>
      <c r="BJ69" s="29"/>
      <c r="BK69" s="29"/>
      <c r="BL69" s="29"/>
      <c r="BM69" s="29"/>
      <c r="BN69" s="29"/>
      <c r="BO69" s="29"/>
      <c r="BP69" s="9">
        <v>0</v>
      </c>
      <c r="BQ69" s="1" t="s">
        <v>0</v>
      </c>
      <c r="BR69" s="1" t="s">
        <v>0</v>
      </c>
      <c r="BS69" s="1" t="s">
        <v>0</v>
      </c>
      <c r="BT69" s="1" t="s">
        <v>0</v>
      </c>
      <c r="BU69" s="1" t="s">
        <v>0</v>
      </c>
      <c r="BW69" s="1">
        <f ca="1">INDIRECT("T69")+2*INDIRECT("AB69")+3*INDIRECT("AJ69")+4*INDIRECT("AR69")+5*INDIRECT("AZ69")+6*INDIRECT("BH69")</f>
        <v>0</v>
      </c>
      <c r="BX69" s="1">
        <v>0</v>
      </c>
      <c r="BY69" s="1">
        <f ca="1">INDIRECT("U69")+2*INDIRECT("AC69")+3*INDIRECT("AK69")+4*INDIRECT("AS69")+5*INDIRECT("BA69")+6*INDIRECT("BI69")</f>
        <v>0</v>
      </c>
      <c r="BZ69" s="1">
        <v>0</v>
      </c>
      <c r="CA69" s="1">
        <f ca="1">INDIRECT("V69")+2*INDIRECT("AD69")+3*INDIRECT("AL69")+4*INDIRECT("AT69")+5*INDIRECT("BB69")+6*INDIRECT("BJ69")</f>
        <v>0</v>
      </c>
      <c r="CB69" s="1">
        <v>0</v>
      </c>
      <c r="CC69" s="1">
        <f ca="1">INDIRECT("W69")+2*INDIRECT("AE69")+3*INDIRECT("AM69")+4*INDIRECT("AU69")+5*INDIRECT("BC69")+6*INDIRECT("BK69")</f>
        <v>0</v>
      </c>
      <c r="CD69" s="1">
        <v>0</v>
      </c>
      <c r="CE69" s="1">
        <f ca="1">INDIRECT("X69")+2*INDIRECT("AF69")+3*INDIRECT("AN69")+4*INDIRECT("AV69")+5*INDIRECT("BD69")+6*INDIRECT("BL69")</f>
        <v>0</v>
      </c>
      <c r="CF69" s="1">
        <v>0</v>
      </c>
      <c r="CG69" s="1">
        <f ca="1">INDIRECT("Y69")+2*INDIRECT("AG69")+3*INDIRECT("AO69")+4*INDIRECT("AW69")+5*INDIRECT("BE69")+6*INDIRECT("BM69")</f>
        <v>0</v>
      </c>
      <c r="CH69" s="1">
        <v>0</v>
      </c>
      <c r="CI69" s="1">
        <f ca="1">INDIRECT("Z69")+2*INDIRECT("AH69")+3*INDIRECT("AP69")+4*INDIRECT("AX69")+5*INDIRECT("BF69")+6*INDIRECT("BN69")</f>
        <v>0</v>
      </c>
      <c r="CJ69" s="1">
        <v>0</v>
      </c>
      <c r="CK69" s="1">
        <f ca="1">INDIRECT("AA69")+2*INDIRECT("AI69")+3*INDIRECT("AQ69")+4*INDIRECT("AY69")+5*INDIRECT("BG69")+6*INDIRECT("BO69")</f>
        <v>134500</v>
      </c>
      <c r="CL69" s="1">
        <v>134500</v>
      </c>
      <c r="CM69" s="1">
        <f ca="1">INDIRECT("T69")+2*INDIRECT("U69")+3*INDIRECT("V69")+4*INDIRECT("W69")+5*INDIRECT("X69")+6*INDIRECT("Y69")+7*INDIRECT("Z69")+8*INDIRECT("AA69")</f>
        <v>352000</v>
      </c>
      <c r="CN69" s="1">
        <v>352000</v>
      </c>
      <c r="CO69" s="1">
        <f ca="1">INDIRECT("AB69")+2*INDIRECT("AC69")+3*INDIRECT("AD69")+4*INDIRECT("AE69")+5*INDIRECT("AF69")+6*INDIRECT("AG69")+7*INDIRECT("AH69")+8*INDIRECT("AI69")</f>
        <v>0</v>
      </c>
      <c r="CP69" s="1">
        <v>0</v>
      </c>
      <c r="CQ69" s="1">
        <f ca="1">INDIRECT("AJ69")+2*INDIRECT("AK69")+3*INDIRECT("AL69")+4*INDIRECT("AM69")+5*INDIRECT("AN69")+6*INDIRECT("AO69")+7*INDIRECT("AP69")+8*INDIRECT("AQ69")</f>
        <v>0</v>
      </c>
      <c r="CR69" s="1">
        <v>0</v>
      </c>
      <c r="CS69" s="1">
        <f ca="1">INDIRECT("AR69")+2*INDIRECT("AS69")+3*INDIRECT("AT69")+4*INDIRECT("AU69")+5*INDIRECT("AV69")+6*INDIRECT("AW69")+7*INDIRECT("AX69")+8*INDIRECT("AY69")</f>
        <v>136000</v>
      </c>
      <c r="CT69" s="1">
        <v>136000</v>
      </c>
      <c r="CU69" s="1">
        <f ca="1">INDIRECT("AZ69")+2*INDIRECT("BA69")+3*INDIRECT("BB69")+4*INDIRECT("BC69")+5*INDIRECT("BD69")+6*INDIRECT("BE69")+7*INDIRECT("BF69")+8*INDIRECT("BG69")</f>
        <v>36000</v>
      </c>
      <c r="CV69" s="1">
        <v>36000</v>
      </c>
      <c r="CW69" s="1">
        <f ca="1">INDIRECT("BH69")+2*INDIRECT("BI69")+3*INDIRECT("BJ69")+4*INDIRECT("BK69")+5*INDIRECT("BL69")+6*INDIRECT("BM69")+7*INDIRECT("BN69")+8*INDIRECT("BO69")</f>
        <v>0</v>
      </c>
      <c r="CX69" s="1">
        <v>0</v>
      </c>
    </row>
    <row r="70" spans="1:102" ht="11.25">
      <c r="A70" s="1" t="s">
        <v>0</v>
      </c>
      <c r="B70" s="1" t="s">
        <v>0</v>
      </c>
      <c r="C70" s="1" t="s">
        <v>0</v>
      </c>
      <c r="D70" s="1" t="s">
        <v>0</v>
      </c>
      <c r="E70" s="1" t="s">
        <v>13</v>
      </c>
      <c r="F70" s="7">
        <f ca="1">INDIRECT("T70")+INDIRECT("AB70")+INDIRECT("AJ70")+INDIRECT("AR70")+INDIRECT("AZ70")+INDIRECT("BH70")</f>
        <v>0</v>
      </c>
      <c r="G70" s="6">
        <f ca="1">INDIRECT("U70")+INDIRECT("AC70")+INDIRECT("AK70")+INDIRECT("AS70")+INDIRECT("BA70")+INDIRECT("BI70")</f>
        <v>610</v>
      </c>
      <c r="H70" s="6">
        <f ca="1">INDIRECT("V70")+INDIRECT("AD70")+INDIRECT("AL70")+INDIRECT("AT70")+INDIRECT("BB70")+INDIRECT("BJ70")</f>
        <v>0</v>
      </c>
      <c r="I70" s="6">
        <f ca="1">INDIRECT("W70")+INDIRECT("AE70")+INDIRECT("AM70")+INDIRECT("AU70")+INDIRECT("BC70")+INDIRECT("BK70")</f>
        <v>0</v>
      </c>
      <c r="J70" s="6">
        <f ca="1">INDIRECT("X70")+INDIRECT("AF70")+INDIRECT("AN70")+INDIRECT("AV70")+INDIRECT("BD70")+INDIRECT("BL70")</f>
        <v>0</v>
      </c>
      <c r="K70" s="6">
        <f ca="1">INDIRECT("Y70")+INDIRECT("AG70")+INDIRECT("AO70")+INDIRECT("AW70")+INDIRECT("BE70")+INDIRECT("BM70")</f>
        <v>0</v>
      </c>
      <c r="L70" s="6">
        <f ca="1">INDIRECT("Z70")+INDIRECT("AH70")+INDIRECT("AP70")+INDIRECT("AX70")+INDIRECT("BF70")+INDIRECT("BN70")</f>
        <v>0</v>
      </c>
      <c r="M70" s="6">
        <f ca="1">INDIRECT("AA70")+INDIRECT("AI70")+INDIRECT("AQ70")+INDIRECT("AY70")+INDIRECT("BG70")+INDIRECT("BO70")</f>
        <v>0</v>
      </c>
      <c r="N70" s="7">
        <f ca="1">INDIRECT("T70")+INDIRECT("U70")+INDIRECT("V70")+INDIRECT("W70")+INDIRECT("X70")+INDIRECT("Y70")+INDIRECT("Z70")+INDIRECT("AA70")</f>
        <v>0</v>
      </c>
      <c r="O70" s="6">
        <f ca="1">INDIRECT("AB70")+INDIRECT("AC70")+INDIRECT("AD70")+INDIRECT("AE70")+INDIRECT("AF70")+INDIRECT("AG70")+INDIRECT("AH70")+INDIRECT("AI70")</f>
        <v>0</v>
      </c>
      <c r="P70" s="6">
        <f ca="1">INDIRECT("AJ70")+INDIRECT("AK70")+INDIRECT("AL70")+INDIRECT("AM70")+INDIRECT("AN70")+INDIRECT("AO70")+INDIRECT("AP70")+INDIRECT("AQ70")</f>
        <v>0</v>
      </c>
      <c r="Q70" s="6">
        <f ca="1">INDIRECT("AR70")+INDIRECT("AS70")+INDIRECT("AT70")+INDIRECT("AU70")+INDIRECT("AV70")+INDIRECT("AW70")+INDIRECT("AX70")+INDIRECT("AY70")</f>
        <v>610</v>
      </c>
      <c r="R70" s="6">
        <f ca="1">INDIRECT("AZ70")+INDIRECT("BA70")+INDIRECT("BB70")+INDIRECT("BC70")+INDIRECT("BD70")+INDIRECT("BE70")+INDIRECT("BF70")+INDIRECT("BG70")</f>
        <v>0</v>
      </c>
      <c r="S70" s="6">
        <f ca="1">INDIRECT("BH70")+INDIRECT("BI70")+INDIRECT("BJ70")+INDIRECT("BK70")+INDIRECT("BL70")+INDIRECT("BM70")+INDIRECT("BN70")+INDIRECT("BO70")</f>
        <v>0</v>
      </c>
      <c r="T70" s="28"/>
      <c r="U70" s="29"/>
      <c r="V70" s="29"/>
      <c r="W70" s="29"/>
      <c r="X70" s="29"/>
      <c r="Y70" s="29"/>
      <c r="Z70" s="29"/>
      <c r="AA70" s="29"/>
      <c r="AB70" s="28"/>
      <c r="AC70" s="29"/>
      <c r="AD70" s="29"/>
      <c r="AE70" s="29"/>
      <c r="AF70" s="29"/>
      <c r="AG70" s="29"/>
      <c r="AH70" s="29"/>
      <c r="AI70" s="29"/>
      <c r="AJ70" s="28"/>
      <c r="AK70" s="29"/>
      <c r="AL70" s="29"/>
      <c r="AM70" s="29"/>
      <c r="AN70" s="29"/>
      <c r="AO70" s="29"/>
      <c r="AP70" s="29"/>
      <c r="AQ70" s="29"/>
      <c r="AR70" s="28"/>
      <c r="AS70" s="29">
        <v>610</v>
      </c>
      <c r="AT70" s="29"/>
      <c r="AU70" s="29"/>
      <c r="AV70" s="29"/>
      <c r="AW70" s="29"/>
      <c r="AX70" s="29"/>
      <c r="AY70" s="29"/>
      <c r="AZ70" s="28"/>
      <c r="BA70" s="29"/>
      <c r="BB70" s="29"/>
      <c r="BC70" s="29"/>
      <c r="BD70" s="29"/>
      <c r="BE70" s="29"/>
      <c r="BF70" s="29"/>
      <c r="BG70" s="29"/>
      <c r="BH70" s="28"/>
      <c r="BI70" s="29"/>
      <c r="BJ70" s="29"/>
      <c r="BK70" s="29"/>
      <c r="BL70" s="29"/>
      <c r="BM70" s="29"/>
      <c r="BN70" s="29"/>
      <c r="BO70" s="29"/>
      <c r="BP70" s="9">
        <v>0</v>
      </c>
      <c r="BQ70" s="1" t="s">
        <v>0</v>
      </c>
      <c r="BR70" s="1" t="s">
        <v>0</v>
      </c>
      <c r="BS70" s="1" t="s">
        <v>0</v>
      </c>
      <c r="BT70" s="1" t="s">
        <v>0</v>
      </c>
      <c r="BU70" s="1" t="s">
        <v>0</v>
      </c>
      <c r="BW70" s="1">
        <f ca="1">INDIRECT("T70")+2*INDIRECT("AB70")+3*INDIRECT("AJ70")+4*INDIRECT("AR70")+5*INDIRECT("AZ70")+6*INDIRECT("BH70")</f>
        <v>0</v>
      </c>
      <c r="BX70" s="1">
        <v>0</v>
      </c>
      <c r="BY70" s="1">
        <f ca="1">INDIRECT("U70")+2*INDIRECT("AC70")+3*INDIRECT("AK70")+4*INDIRECT("AS70")+5*INDIRECT("BA70")+6*INDIRECT("BI70")</f>
        <v>2440</v>
      </c>
      <c r="BZ70" s="1">
        <v>2440</v>
      </c>
      <c r="CA70" s="1">
        <f ca="1">INDIRECT("V70")+2*INDIRECT("AD70")+3*INDIRECT("AL70")+4*INDIRECT("AT70")+5*INDIRECT("BB70")+6*INDIRECT("BJ70")</f>
        <v>0</v>
      </c>
      <c r="CB70" s="1">
        <v>0</v>
      </c>
      <c r="CC70" s="1">
        <f ca="1">INDIRECT("W70")+2*INDIRECT("AE70")+3*INDIRECT("AM70")+4*INDIRECT("AU70")+5*INDIRECT("BC70")+6*INDIRECT("BK70")</f>
        <v>0</v>
      </c>
      <c r="CD70" s="1">
        <v>0</v>
      </c>
      <c r="CE70" s="1">
        <f ca="1">INDIRECT("X70")+2*INDIRECT("AF70")+3*INDIRECT("AN70")+4*INDIRECT("AV70")+5*INDIRECT("BD70")+6*INDIRECT("BL70")</f>
        <v>0</v>
      </c>
      <c r="CF70" s="1">
        <v>0</v>
      </c>
      <c r="CG70" s="1">
        <f ca="1">INDIRECT("Y70")+2*INDIRECT("AG70")+3*INDIRECT("AO70")+4*INDIRECT("AW70")+5*INDIRECT("BE70")+6*INDIRECT("BM70")</f>
        <v>0</v>
      </c>
      <c r="CH70" s="1">
        <v>0</v>
      </c>
      <c r="CI70" s="1">
        <f ca="1">INDIRECT("Z70")+2*INDIRECT("AH70")+3*INDIRECT("AP70")+4*INDIRECT("AX70")+5*INDIRECT("BF70")+6*INDIRECT("BN70")</f>
        <v>0</v>
      </c>
      <c r="CJ70" s="1">
        <v>0</v>
      </c>
      <c r="CK70" s="1">
        <f ca="1">INDIRECT("AA70")+2*INDIRECT("AI70")+3*INDIRECT("AQ70")+4*INDIRECT("AY70")+5*INDIRECT("BG70")+6*INDIRECT("BO70")</f>
        <v>0</v>
      </c>
      <c r="CL70" s="1">
        <v>0</v>
      </c>
      <c r="CM70" s="1">
        <f ca="1">INDIRECT("T70")+2*INDIRECT("U70")+3*INDIRECT("V70")+4*INDIRECT("W70")+5*INDIRECT("X70")+6*INDIRECT("Y70")+7*INDIRECT("Z70")+8*INDIRECT("AA70")</f>
        <v>0</v>
      </c>
      <c r="CN70" s="1">
        <v>0</v>
      </c>
      <c r="CO70" s="1">
        <f ca="1">INDIRECT("AB70")+2*INDIRECT("AC70")+3*INDIRECT("AD70")+4*INDIRECT("AE70")+5*INDIRECT("AF70")+6*INDIRECT("AG70")+7*INDIRECT("AH70")+8*INDIRECT("AI70")</f>
        <v>0</v>
      </c>
      <c r="CP70" s="1">
        <v>0</v>
      </c>
      <c r="CQ70" s="1">
        <f ca="1">INDIRECT("AJ70")+2*INDIRECT("AK70")+3*INDIRECT("AL70")+4*INDIRECT("AM70")+5*INDIRECT("AN70")+6*INDIRECT("AO70")+7*INDIRECT("AP70")+8*INDIRECT("AQ70")</f>
        <v>0</v>
      </c>
      <c r="CR70" s="1">
        <v>0</v>
      </c>
      <c r="CS70" s="1">
        <f ca="1">INDIRECT("AR70")+2*INDIRECT("AS70")+3*INDIRECT("AT70")+4*INDIRECT("AU70")+5*INDIRECT("AV70")+6*INDIRECT("AW70")+7*INDIRECT("AX70")+8*INDIRECT("AY70")</f>
        <v>1220</v>
      </c>
      <c r="CT70" s="1">
        <v>1220</v>
      </c>
      <c r="CU70" s="1">
        <f ca="1">INDIRECT("AZ70")+2*INDIRECT("BA70")+3*INDIRECT("BB70")+4*INDIRECT("BC70")+5*INDIRECT("BD70")+6*INDIRECT("BE70")+7*INDIRECT("BF70")+8*INDIRECT("BG70")</f>
        <v>0</v>
      </c>
      <c r="CV70" s="1">
        <v>0</v>
      </c>
      <c r="CW70" s="1">
        <f ca="1">INDIRECT("BH70")+2*INDIRECT("BI70")+3*INDIRECT("BJ70")+4*INDIRECT("BK70")+5*INDIRECT("BL70")+6*INDIRECT("BM70")+7*INDIRECT("BN70")+8*INDIRECT("BO70")</f>
        <v>0</v>
      </c>
      <c r="CX70" s="1">
        <v>0</v>
      </c>
    </row>
    <row r="71" spans="1:73" ht="11.25">
      <c r="A71" s="1" t="s">
        <v>0</v>
      </c>
      <c r="B71" s="1" t="s">
        <v>0</v>
      </c>
      <c r="C71" s="1" t="s">
        <v>0</v>
      </c>
      <c r="D71" s="1" t="s">
        <v>0</v>
      </c>
      <c r="E71" s="1" t="s">
        <v>6</v>
      </c>
      <c r="F71" s="7">
        <f>SUM(F67:F70)</f>
        <v>6000</v>
      </c>
      <c r="G71" s="6">
        <f>SUM(G67:G70)</f>
        <v>11000</v>
      </c>
      <c r="H71" s="6">
        <f>SUM(H67:H70)</f>
        <v>0</v>
      </c>
      <c r="I71" s="6">
        <f>SUM(I67:I70)</f>
        <v>0</v>
      </c>
      <c r="J71" s="6">
        <f>SUM(J67:J70)</f>
        <v>0</v>
      </c>
      <c r="K71" s="6">
        <f>SUM(K67:K70)</f>
        <v>0</v>
      </c>
      <c r="L71" s="6">
        <f>SUM(L67:L70)</f>
        <v>0</v>
      </c>
      <c r="M71" s="6">
        <f>SUM(M67:M70)</f>
        <v>65500</v>
      </c>
      <c r="N71" s="7">
        <f>SUM(N67:N70)</f>
        <v>44000</v>
      </c>
      <c r="O71" s="6">
        <f>SUM(O67:O70)</f>
        <v>0</v>
      </c>
      <c r="P71" s="6">
        <f>SUM(P67:P70)</f>
        <v>6000</v>
      </c>
      <c r="Q71" s="6">
        <f>SUM(Q67:Q70)</f>
        <v>28000</v>
      </c>
      <c r="R71" s="6">
        <f>SUM(R67:R70)</f>
        <v>4500</v>
      </c>
      <c r="S71" s="6">
        <f>SUM(S67:S70)</f>
        <v>0</v>
      </c>
      <c r="T71" s="8"/>
      <c r="U71" s="5"/>
      <c r="V71" s="5"/>
      <c r="W71" s="5"/>
      <c r="X71" s="5"/>
      <c r="Y71" s="5"/>
      <c r="Z71" s="5"/>
      <c r="AA71" s="5"/>
      <c r="AB71" s="8"/>
      <c r="AC71" s="5"/>
      <c r="AD71" s="5"/>
      <c r="AE71" s="5"/>
      <c r="AF71" s="5"/>
      <c r="AG71" s="5"/>
      <c r="AH71" s="5"/>
      <c r="AI71" s="5"/>
      <c r="AJ71" s="8"/>
      <c r="AK71" s="5"/>
      <c r="AL71" s="5"/>
      <c r="AM71" s="5"/>
      <c r="AN71" s="5"/>
      <c r="AO71" s="5"/>
      <c r="AP71" s="5"/>
      <c r="AQ71" s="5"/>
      <c r="AR71" s="8"/>
      <c r="AS71" s="5"/>
      <c r="AT71" s="5"/>
      <c r="AU71" s="5"/>
      <c r="AV71" s="5"/>
      <c r="AW71" s="5"/>
      <c r="AX71" s="5"/>
      <c r="AY71" s="5"/>
      <c r="AZ71" s="8"/>
      <c r="BA71" s="5"/>
      <c r="BB71" s="5"/>
      <c r="BC71" s="5"/>
      <c r="BD71" s="5"/>
      <c r="BE71" s="5"/>
      <c r="BF71" s="5"/>
      <c r="BG71" s="5"/>
      <c r="BH71" s="8"/>
      <c r="BI71" s="5"/>
      <c r="BJ71" s="5"/>
      <c r="BK71" s="5"/>
      <c r="BL71" s="5"/>
      <c r="BM71" s="5"/>
      <c r="BN71" s="5"/>
      <c r="BO71" s="5"/>
      <c r="BP71" s="9">
        <v>0</v>
      </c>
      <c r="BQ71" s="1" t="s">
        <v>0</v>
      </c>
      <c r="BR71" s="1" t="s">
        <v>0</v>
      </c>
      <c r="BS71" s="1" t="s">
        <v>0</v>
      </c>
      <c r="BT71" s="1" t="s">
        <v>0</v>
      </c>
      <c r="BU71" s="1" t="s">
        <v>0</v>
      </c>
    </row>
    <row r="72" spans="3:73" ht="11.25">
      <c r="C72" s="1" t="s">
        <v>0</v>
      </c>
      <c r="D72" s="1" t="s">
        <v>0</v>
      </c>
      <c r="E72" s="1" t="s">
        <v>0</v>
      </c>
      <c r="F72" s="7"/>
      <c r="G72" s="6"/>
      <c r="H72" s="6"/>
      <c r="I72" s="6"/>
      <c r="J72" s="6"/>
      <c r="K72" s="6"/>
      <c r="L72" s="6"/>
      <c r="M72" s="6"/>
      <c r="N72" s="7"/>
      <c r="O72" s="6"/>
      <c r="P72" s="6"/>
      <c r="Q72" s="6"/>
      <c r="R72" s="6"/>
      <c r="S72" s="6"/>
      <c r="T72" s="8"/>
      <c r="U72" s="5"/>
      <c r="V72" s="5"/>
      <c r="W72" s="5"/>
      <c r="X72" s="5"/>
      <c r="Y72" s="5"/>
      <c r="Z72" s="5"/>
      <c r="AA72" s="5"/>
      <c r="AB72" s="8"/>
      <c r="AC72" s="5"/>
      <c r="AD72" s="5"/>
      <c r="AE72" s="5"/>
      <c r="AF72" s="5"/>
      <c r="AG72" s="5"/>
      <c r="AH72" s="5"/>
      <c r="AI72" s="5"/>
      <c r="AJ72" s="8"/>
      <c r="AK72" s="5"/>
      <c r="AL72" s="5"/>
      <c r="AM72" s="5"/>
      <c r="AN72" s="5"/>
      <c r="AO72" s="5"/>
      <c r="AP72" s="5"/>
      <c r="AQ72" s="5"/>
      <c r="AR72" s="8"/>
      <c r="AS72" s="5"/>
      <c r="AT72" s="5"/>
      <c r="AU72" s="5"/>
      <c r="AV72" s="5"/>
      <c r="AW72" s="5"/>
      <c r="AX72" s="5"/>
      <c r="AY72" s="5"/>
      <c r="AZ72" s="8"/>
      <c r="BA72" s="5"/>
      <c r="BB72" s="5"/>
      <c r="BC72" s="5"/>
      <c r="BD72" s="5"/>
      <c r="BE72" s="5"/>
      <c r="BF72" s="5"/>
      <c r="BG72" s="5"/>
      <c r="BH72" s="8"/>
      <c r="BI72" s="5"/>
      <c r="BJ72" s="5"/>
      <c r="BK72" s="5"/>
      <c r="BL72" s="5"/>
      <c r="BM72" s="5"/>
      <c r="BN72" s="5"/>
      <c r="BO72" s="5"/>
      <c r="BP72" s="9"/>
      <c r="BT72" s="1" t="s">
        <v>0</v>
      </c>
      <c r="BU72" s="1" t="s">
        <v>0</v>
      </c>
    </row>
    <row r="73" spans="1:102" ht="11.25">
      <c r="A73" s="30" t="s">
        <v>1</v>
      </c>
      <c r="B73" s="31" t="str">
        <f>HYPERLINK("http://www.dot.ca.gov/hq/transprog/stip2004/ff_sheets/03-2262.xls","2262")</f>
        <v>2262</v>
      </c>
      <c r="C73" s="30" t="s">
        <v>55</v>
      </c>
      <c r="D73" s="30" t="s">
        <v>43</v>
      </c>
      <c r="E73" s="30" t="s">
        <v>3</v>
      </c>
      <c r="F73" s="32">
        <f ca="1">INDIRECT("T73")+INDIRECT("AB73")+INDIRECT("AJ73")+INDIRECT("AR73")+INDIRECT("AZ73")+INDIRECT("BH73")</f>
        <v>522</v>
      </c>
      <c r="G73" s="33">
        <f ca="1">INDIRECT("U73")+INDIRECT("AC73")+INDIRECT("AK73")+INDIRECT("AS73")+INDIRECT("BA73")+INDIRECT("BI73")</f>
        <v>0</v>
      </c>
      <c r="H73" s="33">
        <f ca="1">INDIRECT("V73")+INDIRECT("AD73")+INDIRECT("AL73")+INDIRECT("AT73")+INDIRECT("BB73")+INDIRECT("BJ73")</f>
        <v>0</v>
      </c>
      <c r="I73" s="33">
        <f ca="1">INDIRECT("W73")+INDIRECT("AE73")+INDIRECT("AM73")+INDIRECT("AU73")+INDIRECT("BC73")+INDIRECT("BK73")</f>
        <v>0</v>
      </c>
      <c r="J73" s="33">
        <f ca="1">INDIRECT("X73")+INDIRECT("AF73")+INDIRECT("AN73")+INDIRECT("AV73")+INDIRECT("BD73")+INDIRECT("BL73")</f>
        <v>0</v>
      </c>
      <c r="K73" s="33">
        <f ca="1">INDIRECT("Y73")+INDIRECT("AG73")+INDIRECT("AO73")+INDIRECT("AW73")+INDIRECT("BE73")+INDIRECT("BM73")</f>
        <v>0</v>
      </c>
      <c r="L73" s="33">
        <f ca="1">INDIRECT("Z73")+INDIRECT("AH73")+INDIRECT("AP73")+INDIRECT("AX73")+INDIRECT("BF73")+INDIRECT("BN73")</f>
        <v>0</v>
      </c>
      <c r="M73" s="33">
        <f ca="1">INDIRECT("AA73")+INDIRECT("AI73")+INDIRECT("AQ73")+INDIRECT("AY73")+INDIRECT("BG73")+INDIRECT("BO73")</f>
        <v>0</v>
      </c>
      <c r="N73" s="32">
        <f ca="1">INDIRECT("T73")+INDIRECT("U73")+INDIRECT("V73")+INDIRECT("W73")+INDIRECT("X73")+INDIRECT("Y73")+INDIRECT("Z73")+INDIRECT("AA73")</f>
        <v>0</v>
      </c>
      <c r="O73" s="33">
        <f ca="1">INDIRECT("AB73")+INDIRECT("AC73")+INDIRECT("AD73")+INDIRECT("AE73")+INDIRECT("AF73")+INDIRECT("AG73")+INDIRECT("AH73")+INDIRECT("AI73")</f>
        <v>0</v>
      </c>
      <c r="P73" s="33">
        <f ca="1">INDIRECT("AJ73")+INDIRECT("AK73")+INDIRECT("AL73")+INDIRECT("AM73")+INDIRECT("AN73")+INDIRECT("AO73")+INDIRECT("AP73")+INDIRECT("AQ73")</f>
        <v>522</v>
      </c>
      <c r="Q73" s="33">
        <f ca="1">INDIRECT("AR73")+INDIRECT("AS73")+INDIRECT("AT73")+INDIRECT("AU73")+INDIRECT("AV73")+INDIRECT("AW73")+INDIRECT("AX73")+INDIRECT("AY73")</f>
        <v>0</v>
      </c>
      <c r="R73" s="33">
        <f ca="1">INDIRECT("AZ73")+INDIRECT("BA73")+INDIRECT("BB73")+INDIRECT("BC73")+INDIRECT("BD73")+INDIRECT("BE73")+INDIRECT("BF73")+INDIRECT("BG73")</f>
        <v>0</v>
      </c>
      <c r="S73" s="33">
        <f ca="1">INDIRECT("BH73")+INDIRECT("BI73")+INDIRECT("BJ73")+INDIRECT("BK73")+INDIRECT("BL73")+INDIRECT("BM73")+INDIRECT("BN73")+INDIRECT("BO73")</f>
        <v>0</v>
      </c>
      <c r="T73" s="34"/>
      <c r="U73" s="35"/>
      <c r="V73" s="35"/>
      <c r="W73" s="35"/>
      <c r="X73" s="35"/>
      <c r="Y73" s="35"/>
      <c r="Z73" s="35"/>
      <c r="AA73" s="35"/>
      <c r="AB73" s="34"/>
      <c r="AC73" s="35"/>
      <c r="AD73" s="35"/>
      <c r="AE73" s="35"/>
      <c r="AF73" s="35"/>
      <c r="AG73" s="35"/>
      <c r="AH73" s="35"/>
      <c r="AI73" s="35"/>
      <c r="AJ73" s="34">
        <v>522</v>
      </c>
      <c r="AK73" s="35"/>
      <c r="AL73" s="35"/>
      <c r="AM73" s="35"/>
      <c r="AN73" s="35"/>
      <c r="AO73" s="35"/>
      <c r="AP73" s="35"/>
      <c r="AQ73" s="35"/>
      <c r="AR73" s="34"/>
      <c r="AS73" s="35"/>
      <c r="AT73" s="35"/>
      <c r="AU73" s="35"/>
      <c r="AV73" s="35"/>
      <c r="AW73" s="35"/>
      <c r="AX73" s="35"/>
      <c r="AY73" s="35"/>
      <c r="AZ73" s="34"/>
      <c r="BA73" s="35"/>
      <c r="BB73" s="35"/>
      <c r="BC73" s="35"/>
      <c r="BD73" s="35"/>
      <c r="BE73" s="35"/>
      <c r="BF73" s="35"/>
      <c r="BG73" s="35"/>
      <c r="BH73" s="34"/>
      <c r="BI73" s="35"/>
      <c r="BJ73" s="35"/>
      <c r="BK73" s="35"/>
      <c r="BL73" s="35"/>
      <c r="BM73" s="35"/>
      <c r="BN73" s="35"/>
      <c r="BO73" s="36"/>
      <c r="BP73" s="9">
        <v>10200000040</v>
      </c>
      <c r="BQ73" s="1" t="s">
        <v>3</v>
      </c>
      <c r="BR73" s="1" t="s">
        <v>0</v>
      </c>
      <c r="BS73" s="1" t="s">
        <v>0</v>
      </c>
      <c r="BT73" s="1" t="s">
        <v>0</v>
      </c>
      <c r="BU73" s="1" t="s">
        <v>49</v>
      </c>
      <c r="BW73" s="1">
        <f ca="1">INDIRECT("T73")+2*INDIRECT("AB73")+3*INDIRECT("AJ73")+4*INDIRECT("AR73")+5*INDIRECT("AZ73")+6*INDIRECT("BH73")</f>
        <v>1566</v>
      </c>
      <c r="BX73" s="1">
        <v>1566</v>
      </c>
      <c r="BY73" s="1">
        <f ca="1">INDIRECT("U73")+2*INDIRECT("AC73")+3*INDIRECT("AK73")+4*INDIRECT("AS73")+5*INDIRECT("BA73")+6*INDIRECT("BI73")</f>
        <v>0</v>
      </c>
      <c r="BZ73" s="1">
        <v>0</v>
      </c>
      <c r="CA73" s="1">
        <f ca="1">INDIRECT("V73")+2*INDIRECT("AD73")+3*INDIRECT("AL73")+4*INDIRECT("AT73")+5*INDIRECT("BB73")+6*INDIRECT("BJ73")</f>
        <v>0</v>
      </c>
      <c r="CB73" s="1">
        <v>0</v>
      </c>
      <c r="CC73" s="1">
        <f ca="1">INDIRECT("W73")+2*INDIRECT("AE73")+3*INDIRECT("AM73")+4*INDIRECT("AU73")+5*INDIRECT("BC73")+6*INDIRECT("BK73")</f>
        <v>0</v>
      </c>
      <c r="CD73" s="1">
        <v>0</v>
      </c>
      <c r="CE73" s="1">
        <f ca="1">INDIRECT("X73")+2*INDIRECT("AF73")+3*INDIRECT("AN73")+4*INDIRECT("AV73")+5*INDIRECT("BD73")+6*INDIRECT("BL73")</f>
        <v>0</v>
      </c>
      <c r="CF73" s="1">
        <v>0</v>
      </c>
      <c r="CG73" s="1">
        <f ca="1">INDIRECT("Y73")+2*INDIRECT("AG73")+3*INDIRECT("AO73")+4*INDIRECT("AW73")+5*INDIRECT("BE73")+6*INDIRECT("BM73")</f>
        <v>0</v>
      </c>
      <c r="CH73" s="1">
        <v>0</v>
      </c>
      <c r="CI73" s="1">
        <f ca="1">INDIRECT("Z73")+2*INDIRECT("AH73")+3*INDIRECT("AP73")+4*INDIRECT("AX73")+5*INDIRECT("BF73")+6*INDIRECT("BN73")</f>
        <v>0</v>
      </c>
      <c r="CJ73" s="1">
        <v>0</v>
      </c>
      <c r="CK73" s="1">
        <f ca="1">INDIRECT("AA73")+2*INDIRECT("AI73")+3*INDIRECT("AQ73")+4*INDIRECT("AY73")+5*INDIRECT("BG73")+6*INDIRECT("BO73")</f>
        <v>0</v>
      </c>
      <c r="CL73" s="1">
        <v>0</v>
      </c>
      <c r="CM73" s="1">
        <f ca="1">INDIRECT("T73")+2*INDIRECT("U73")+3*INDIRECT("V73")+4*INDIRECT("W73")+5*INDIRECT("X73")+6*INDIRECT("Y73")+7*INDIRECT("Z73")+8*INDIRECT("AA73")</f>
        <v>0</v>
      </c>
      <c r="CN73" s="1">
        <v>0</v>
      </c>
      <c r="CO73" s="1">
        <f ca="1">INDIRECT("AB73")+2*INDIRECT("AC73")+3*INDIRECT("AD73")+4*INDIRECT("AE73")+5*INDIRECT("AF73")+6*INDIRECT("AG73")+7*INDIRECT("AH73")+8*INDIRECT("AI73")</f>
        <v>0</v>
      </c>
      <c r="CP73" s="1">
        <v>0</v>
      </c>
      <c r="CQ73" s="1">
        <f ca="1">INDIRECT("AJ73")+2*INDIRECT("AK73")+3*INDIRECT("AL73")+4*INDIRECT("AM73")+5*INDIRECT("AN73")+6*INDIRECT("AO73")+7*INDIRECT("AP73")+8*INDIRECT("AQ73")</f>
        <v>522</v>
      </c>
      <c r="CR73" s="1">
        <v>522</v>
      </c>
      <c r="CS73" s="1">
        <f ca="1">INDIRECT("AR73")+2*INDIRECT("AS73")+3*INDIRECT("AT73")+4*INDIRECT("AU73")+5*INDIRECT("AV73")+6*INDIRECT("AW73")+7*INDIRECT("AX73")+8*INDIRECT("AY73")</f>
        <v>0</v>
      </c>
      <c r="CT73" s="1">
        <v>0</v>
      </c>
      <c r="CU73" s="1">
        <f ca="1">INDIRECT("AZ73")+2*INDIRECT("BA73")+3*INDIRECT("BB73")+4*INDIRECT("BC73")+5*INDIRECT("BD73")+6*INDIRECT("BE73")+7*INDIRECT("BF73")+8*INDIRECT("BG73")</f>
        <v>0</v>
      </c>
      <c r="CV73" s="1">
        <v>0</v>
      </c>
      <c r="CW73" s="1">
        <f ca="1">INDIRECT("BH73")+2*INDIRECT("BI73")+3*INDIRECT("BJ73")+4*INDIRECT("BK73")+5*INDIRECT("BL73")+6*INDIRECT("BM73")+7*INDIRECT("BN73")+8*INDIRECT("BO73")</f>
        <v>0</v>
      </c>
      <c r="CX73" s="1">
        <v>0</v>
      </c>
    </row>
    <row r="74" spans="1:102" ht="11.25">
      <c r="A74" s="1" t="s">
        <v>0</v>
      </c>
      <c r="B74" s="1" t="s">
        <v>59</v>
      </c>
      <c r="C74" s="1" t="s">
        <v>60</v>
      </c>
      <c r="D74" s="1" t="s">
        <v>61</v>
      </c>
      <c r="E74" s="1" t="s">
        <v>50</v>
      </c>
      <c r="F74" s="7">
        <f ca="1">INDIRECT("T74")+INDIRECT("AB74")+INDIRECT("AJ74")+INDIRECT("AR74")+INDIRECT("AZ74")+INDIRECT("BH74")</f>
        <v>6162</v>
      </c>
      <c r="G74" s="6">
        <f ca="1">INDIRECT("U74")+INDIRECT("AC74")+INDIRECT("AK74")+INDIRECT("AS74")+INDIRECT("BA74")+INDIRECT("BI74")</f>
        <v>0</v>
      </c>
      <c r="H74" s="6">
        <f ca="1">INDIRECT("V74")+INDIRECT("AD74")+INDIRECT("AL74")+INDIRECT("AT74")+INDIRECT("BB74")+INDIRECT("BJ74")</f>
        <v>0</v>
      </c>
      <c r="I74" s="6">
        <f ca="1">INDIRECT("W74")+INDIRECT("AE74")+INDIRECT("AM74")+INDIRECT("AU74")+INDIRECT("BC74")+INDIRECT("BK74")</f>
        <v>0</v>
      </c>
      <c r="J74" s="6">
        <f ca="1">INDIRECT("X74")+INDIRECT("AF74")+INDIRECT("AN74")+INDIRECT("AV74")+INDIRECT("BD74")+INDIRECT("BL74")</f>
        <v>0</v>
      </c>
      <c r="K74" s="6">
        <f ca="1">INDIRECT("Y74")+INDIRECT("AG74")+INDIRECT("AO74")+INDIRECT("AW74")+INDIRECT("BE74")+INDIRECT("BM74")</f>
        <v>0</v>
      </c>
      <c r="L74" s="6">
        <f ca="1">INDIRECT("Z74")+INDIRECT("AH74")+INDIRECT("AP74")+INDIRECT("AX74")+INDIRECT("BF74")+INDIRECT("BN74")</f>
        <v>0</v>
      </c>
      <c r="M74" s="6">
        <f ca="1">INDIRECT("AA74")+INDIRECT("AI74")+INDIRECT("AQ74")+INDIRECT("AY74")+INDIRECT("BG74")+INDIRECT("BO74")</f>
        <v>0</v>
      </c>
      <c r="N74" s="7">
        <f ca="1">INDIRECT("T74")+INDIRECT("U74")+INDIRECT("V74")+INDIRECT("W74")+INDIRECT("X74")+INDIRECT("Y74")+INDIRECT("Z74")+INDIRECT("AA74")</f>
        <v>3725</v>
      </c>
      <c r="O74" s="6">
        <f ca="1">INDIRECT("AB74")+INDIRECT("AC74")+INDIRECT("AD74")+INDIRECT("AE74")+INDIRECT("AF74")+INDIRECT("AG74")+INDIRECT("AH74")+INDIRECT("AI74")</f>
        <v>0</v>
      </c>
      <c r="P74" s="6">
        <f ca="1">INDIRECT("AJ74")+INDIRECT("AK74")+INDIRECT("AL74")+INDIRECT("AM74")+INDIRECT("AN74")+INDIRECT("AO74")+INDIRECT("AP74")+INDIRECT("AQ74")</f>
        <v>522</v>
      </c>
      <c r="Q74" s="6">
        <f ca="1">INDIRECT("AR74")+INDIRECT("AS74")+INDIRECT("AT74")+INDIRECT("AU74")+INDIRECT("AV74")+INDIRECT("AW74")+INDIRECT("AX74")+INDIRECT("AY74")</f>
        <v>1565</v>
      </c>
      <c r="R74" s="6">
        <f ca="1">INDIRECT("AZ74")+INDIRECT("BA74")+INDIRECT("BB74")+INDIRECT("BC74")+INDIRECT("BD74")+INDIRECT("BE74")+INDIRECT("BF74")+INDIRECT("BG74")</f>
        <v>350</v>
      </c>
      <c r="S74" s="6">
        <f ca="1">INDIRECT("BH74")+INDIRECT("BI74")+INDIRECT("BJ74")+INDIRECT("BK74")+INDIRECT("BL74")+INDIRECT("BM74")+INDIRECT("BN74")+INDIRECT("BO74")</f>
        <v>0</v>
      </c>
      <c r="T74" s="28">
        <v>3725</v>
      </c>
      <c r="U74" s="29"/>
      <c r="V74" s="29"/>
      <c r="W74" s="29"/>
      <c r="X74" s="29"/>
      <c r="Y74" s="29"/>
      <c r="Z74" s="29"/>
      <c r="AA74" s="29"/>
      <c r="AB74" s="28"/>
      <c r="AC74" s="29"/>
      <c r="AD74" s="29"/>
      <c r="AE74" s="29"/>
      <c r="AF74" s="29"/>
      <c r="AG74" s="29"/>
      <c r="AH74" s="29"/>
      <c r="AI74" s="29"/>
      <c r="AJ74" s="28">
        <v>522</v>
      </c>
      <c r="AK74" s="29"/>
      <c r="AL74" s="29"/>
      <c r="AM74" s="29"/>
      <c r="AN74" s="29"/>
      <c r="AO74" s="29"/>
      <c r="AP74" s="29"/>
      <c r="AQ74" s="29"/>
      <c r="AR74" s="28">
        <v>1565</v>
      </c>
      <c r="AS74" s="29"/>
      <c r="AT74" s="29"/>
      <c r="AU74" s="29"/>
      <c r="AV74" s="29"/>
      <c r="AW74" s="29"/>
      <c r="AX74" s="29"/>
      <c r="AY74" s="29"/>
      <c r="AZ74" s="28">
        <v>350</v>
      </c>
      <c r="BA74" s="29"/>
      <c r="BB74" s="29"/>
      <c r="BC74" s="29"/>
      <c r="BD74" s="29"/>
      <c r="BE74" s="29"/>
      <c r="BF74" s="29"/>
      <c r="BG74" s="29"/>
      <c r="BH74" s="28"/>
      <c r="BI74" s="29"/>
      <c r="BJ74" s="29"/>
      <c r="BK74" s="29"/>
      <c r="BL74" s="29"/>
      <c r="BM74" s="29"/>
      <c r="BN74" s="29"/>
      <c r="BO74" s="29"/>
      <c r="BP74" s="9">
        <v>0</v>
      </c>
      <c r="BQ74" s="1" t="s">
        <v>0</v>
      </c>
      <c r="BR74" s="1" t="s">
        <v>0</v>
      </c>
      <c r="BS74" s="1" t="s">
        <v>0</v>
      </c>
      <c r="BT74" s="1" t="s">
        <v>0</v>
      </c>
      <c r="BU74" s="1" t="s">
        <v>0</v>
      </c>
      <c r="BW74" s="1">
        <f ca="1">INDIRECT("T74")+2*INDIRECT("AB74")+3*INDIRECT("AJ74")+4*INDIRECT("AR74")+5*INDIRECT("AZ74")+6*INDIRECT("BH74")</f>
        <v>13301</v>
      </c>
      <c r="BX74" s="1">
        <v>13301</v>
      </c>
      <c r="BY74" s="1">
        <f ca="1">INDIRECT("U74")+2*INDIRECT("AC74")+3*INDIRECT("AK74")+4*INDIRECT("AS74")+5*INDIRECT("BA74")+6*INDIRECT("BI74")</f>
        <v>0</v>
      </c>
      <c r="BZ74" s="1">
        <v>0</v>
      </c>
      <c r="CA74" s="1">
        <f ca="1">INDIRECT("V74")+2*INDIRECT("AD74")+3*INDIRECT("AL74")+4*INDIRECT("AT74")+5*INDIRECT("BB74")+6*INDIRECT("BJ74")</f>
        <v>0</v>
      </c>
      <c r="CB74" s="1">
        <v>0</v>
      </c>
      <c r="CC74" s="1">
        <f ca="1">INDIRECT("W74")+2*INDIRECT("AE74")+3*INDIRECT("AM74")+4*INDIRECT("AU74")+5*INDIRECT("BC74")+6*INDIRECT("BK74")</f>
        <v>0</v>
      </c>
      <c r="CD74" s="1">
        <v>0</v>
      </c>
      <c r="CE74" s="1">
        <f ca="1">INDIRECT("X74")+2*INDIRECT("AF74")+3*INDIRECT("AN74")+4*INDIRECT("AV74")+5*INDIRECT("BD74")+6*INDIRECT("BL74")</f>
        <v>0</v>
      </c>
      <c r="CF74" s="1">
        <v>0</v>
      </c>
      <c r="CG74" s="1">
        <f ca="1">INDIRECT("Y74")+2*INDIRECT("AG74")+3*INDIRECT("AO74")+4*INDIRECT("AW74")+5*INDIRECT("BE74")+6*INDIRECT("BM74")</f>
        <v>0</v>
      </c>
      <c r="CH74" s="1">
        <v>0</v>
      </c>
      <c r="CI74" s="1">
        <f ca="1">INDIRECT("Z74")+2*INDIRECT("AH74")+3*INDIRECT("AP74")+4*INDIRECT("AX74")+5*INDIRECT("BF74")+6*INDIRECT("BN74")</f>
        <v>0</v>
      </c>
      <c r="CJ74" s="1">
        <v>0</v>
      </c>
      <c r="CK74" s="1">
        <f ca="1">INDIRECT("AA74")+2*INDIRECT("AI74")+3*INDIRECT("AQ74")+4*INDIRECT("AY74")+5*INDIRECT("BG74")+6*INDIRECT("BO74")</f>
        <v>0</v>
      </c>
      <c r="CL74" s="1">
        <v>0</v>
      </c>
      <c r="CM74" s="1">
        <f ca="1">INDIRECT("T74")+2*INDIRECT("U74")+3*INDIRECT("V74")+4*INDIRECT("W74")+5*INDIRECT("X74")+6*INDIRECT("Y74")+7*INDIRECT("Z74")+8*INDIRECT("AA74")</f>
        <v>3725</v>
      </c>
      <c r="CN74" s="1">
        <v>3725</v>
      </c>
      <c r="CO74" s="1">
        <f ca="1">INDIRECT("AB74")+2*INDIRECT("AC74")+3*INDIRECT("AD74")+4*INDIRECT("AE74")+5*INDIRECT("AF74")+6*INDIRECT("AG74")+7*INDIRECT("AH74")+8*INDIRECT("AI74")</f>
        <v>0</v>
      </c>
      <c r="CP74" s="1">
        <v>0</v>
      </c>
      <c r="CQ74" s="1">
        <f ca="1">INDIRECT("AJ74")+2*INDIRECT("AK74")+3*INDIRECT("AL74")+4*INDIRECT("AM74")+5*INDIRECT("AN74")+6*INDIRECT("AO74")+7*INDIRECT("AP74")+8*INDIRECT("AQ74")</f>
        <v>522</v>
      </c>
      <c r="CR74" s="1">
        <v>522</v>
      </c>
      <c r="CS74" s="1">
        <f ca="1">INDIRECT("AR74")+2*INDIRECT("AS74")+3*INDIRECT("AT74")+4*INDIRECT("AU74")+5*INDIRECT("AV74")+6*INDIRECT("AW74")+7*INDIRECT("AX74")+8*INDIRECT("AY74")</f>
        <v>1565</v>
      </c>
      <c r="CT74" s="1">
        <v>1565</v>
      </c>
      <c r="CU74" s="1">
        <f ca="1">INDIRECT("AZ74")+2*INDIRECT("BA74")+3*INDIRECT("BB74")+4*INDIRECT("BC74")+5*INDIRECT("BD74")+6*INDIRECT("BE74")+7*INDIRECT("BF74")+8*INDIRECT("BG74")</f>
        <v>350</v>
      </c>
      <c r="CV74" s="1">
        <v>350</v>
      </c>
      <c r="CW74" s="1">
        <f ca="1">INDIRECT("BH74")+2*INDIRECT("BI74")+3*INDIRECT("BJ74")+4*INDIRECT("BK74")+5*INDIRECT("BL74")+6*INDIRECT("BM74")+7*INDIRECT("BN74")+8*INDIRECT("BO74")</f>
        <v>0</v>
      </c>
      <c r="CX74" s="1">
        <v>0</v>
      </c>
    </row>
    <row r="75" spans="1:102" ht="11.25">
      <c r="A75" s="25"/>
      <c r="B75" s="25"/>
      <c r="C75" s="27" t="s">
        <v>103</v>
      </c>
      <c r="D75" s="26" t="s">
        <v>0</v>
      </c>
      <c r="E75" s="1" t="s">
        <v>27</v>
      </c>
      <c r="F75" s="7">
        <f ca="1">INDIRECT("T75")+INDIRECT("AB75")+INDIRECT("AJ75")+INDIRECT("AR75")+INDIRECT("AZ75")+INDIRECT("BH75")</f>
        <v>0</v>
      </c>
      <c r="G75" s="6">
        <f ca="1">INDIRECT("U75")+INDIRECT("AC75")+INDIRECT("AK75")+INDIRECT("AS75")+INDIRECT("BA75")+INDIRECT("BI75")</f>
        <v>0</v>
      </c>
      <c r="H75" s="6">
        <f ca="1">INDIRECT("V75")+INDIRECT("AD75")+INDIRECT("AL75")+INDIRECT("AT75")+INDIRECT("BB75")+INDIRECT("BJ75")</f>
        <v>0</v>
      </c>
      <c r="I75" s="6">
        <f ca="1">INDIRECT("W75")+INDIRECT("AE75")+INDIRECT("AM75")+INDIRECT("AU75")+INDIRECT("BC75")+INDIRECT("BK75")</f>
        <v>0</v>
      </c>
      <c r="J75" s="6">
        <f ca="1">INDIRECT("X75")+INDIRECT("AF75")+INDIRECT("AN75")+INDIRECT("AV75")+INDIRECT("BD75")+INDIRECT("BL75")</f>
        <v>0</v>
      </c>
      <c r="K75" s="6">
        <f ca="1">INDIRECT("Y75")+INDIRECT("AG75")+INDIRECT("AO75")+INDIRECT("AW75")+INDIRECT("BE75")+INDIRECT("BM75")</f>
        <v>0</v>
      </c>
      <c r="L75" s="6">
        <f ca="1">INDIRECT("Z75")+INDIRECT("AH75")+INDIRECT("AP75")+INDIRECT("AX75")+INDIRECT("BF75")+INDIRECT("BN75")</f>
        <v>34500</v>
      </c>
      <c r="M75" s="6">
        <f ca="1">INDIRECT("AA75")+INDIRECT("AI75")+INDIRECT("AQ75")+INDIRECT("AY75")+INDIRECT("BG75")+INDIRECT("BO75")</f>
        <v>0</v>
      </c>
      <c r="N75" s="7">
        <f ca="1">INDIRECT("T75")+INDIRECT("U75")+INDIRECT("V75")+INDIRECT("W75")+INDIRECT("X75")+INDIRECT("Y75")+INDIRECT("Z75")+INDIRECT("AA75")</f>
        <v>0</v>
      </c>
      <c r="O75" s="6">
        <f ca="1">INDIRECT("AB75")+INDIRECT("AC75")+INDIRECT("AD75")+INDIRECT("AE75")+INDIRECT("AF75")+INDIRECT("AG75")+INDIRECT("AH75")+INDIRECT("AI75")</f>
        <v>30000</v>
      </c>
      <c r="P75" s="6">
        <f ca="1">INDIRECT("AJ75")+INDIRECT("AK75")+INDIRECT("AL75")+INDIRECT("AM75")+INDIRECT("AN75")+INDIRECT("AO75")+INDIRECT("AP75")+INDIRECT("AQ75")</f>
        <v>0</v>
      </c>
      <c r="Q75" s="6">
        <f ca="1">INDIRECT("AR75")+INDIRECT("AS75")+INDIRECT("AT75")+INDIRECT("AU75")+INDIRECT("AV75")+INDIRECT("AW75")+INDIRECT("AX75")+INDIRECT("AY75")</f>
        <v>0</v>
      </c>
      <c r="R75" s="6">
        <f ca="1">INDIRECT("AZ75")+INDIRECT("BA75")+INDIRECT("BB75")+INDIRECT("BC75")+INDIRECT("BD75")+INDIRECT("BE75")+INDIRECT("BF75")+INDIRECT("BG75")</f>
        <v>0</v>
      </c>
      <c r="S75" s="6">
        <f ca="1">INDIRECT("BH75")+INDIRECT("BI75")+INDIRECT("BJ75")+INDIRECT("BK75")+INDIRECT("BL75")+INDIRECT("BM75")+INDIRECT("BN75")+INDIRECT("BO75")</f>
        <v>4500</v>
      </c>
      <c r="T75" s="28"/>
      <c r="U75" s="29"/>
      <c r="V75" s="29"/>
      <c r="W75" s="29"/>
      <c r="X75" s="29"/>
      <c r="Y75" s="29"/>
      <c r="Z75" s="29"/>
      <c r="AA75" s="29"/>
      <c r="AB75" s="28"/>
      <c r="AC75" s="29"/>
      <c r="AD75" s="29"/>
      <c r="AE75" s="29"/>
      <c r="AF75" s="29"/>
      <c r="AG75" s="29"/>
      <c r="AH75" s="29">
        <v>30000</v>
      </c>
      <c r="AI75" s="29"/>
      <c r="AJ75" s="28"/>
      <c r="AK75" s="29"/>
      <c r="AL75" s="29"/>
      <c r="AM75" s="29"/>
      <c r="AN75" s="29"/>
      <c r="AO75" s="29"/>
      <c r="AP75" s="29"/>
      <c r="AQ75" s="29"/>
      <c r="AR75" s="28"/>
      <c r="AS75" s="29"/>
      <c r="AT75" s="29"/>
      <c r="AU75" s="29"/>
      <c r="AV75" s="29"/>
      <c r="AW75" s="29"/>
      <c r="AX75" s="29"/>
      <c r="AY75" s="29"/>
      <c r="AZ75" s="28"/>
      <c r="BA75" s="29"/>
      <c r="BB75" s="29"/>
      <c r="BC75" s="29"/>
      <c r="BD75" s="29"/>
      <c r="BE75" s="29"/>
      <c r="BF75" s="29"/>
      <c r="BG75" s="29"/>
      <c r="BH75" s="28"/>
      <c r="BI75" s="29"/>
      <c r="BJ75" s="29"/>
      <c r="BK75" s="29"/>
      <c r="BL75" s="29"/>
      <c r="BM75" s="29"/>
      <c r="BN75" s="29">
        <v>4500</v>
      </c>
      <c r="BO75" s="29"/>
      <c r="BP75" s="9">
        <v>0</v>
      </c>
      <c r="BQ75" s="1" t="s">
        <v>0</v>
      </c>
      <c r="BR75" s="1" t="s">
        <v>0</v>
      </c>
      <c r="BS75" s="1" t="s">
        <v>0</v>
      </c>
      <c r="BT75" s="1" t="s">
        <v>0</v>
      </c>
      <c r="BU75" s="1" t="s">
        <v>0</v>
      </c>
      <c r="BW75" s="1">
        <f ca="1">INDIRECT("T75")+2*INDIRECT("AB75")+3*INDIRECT("AJ75")+4*INDIRECT("AR75")+5*INDIRECT("AZ75")+6*INDIRECT("BH75")</f>
        <v>0</v>
      </c>
      <c r="BX75" s="1">
        <v>0</v>
      </c>
      <c r="BY75" s="1">
        <f ca="1">INDIRECT("U75")+2*INDIRECT("AC75")+3*INDIRECT("AK75")+4*INDIRECT("AS75")+5*INDIRECT("BA75")+6*INDIRECT("BI75")</f>
        <v>0</v>
      </c>
      <c r="BZ75" s="1">
        <v>0</v>
      </c>
      <c r="CA75" s="1">
        <f ca="1">INDIRECT("V75")+2*INDIRECT("AD75")+3*INDIRECT("AL75")+4*INDIRECT("AT75")+5*INDIRECT("BB75")+6*INDIRECT("BJ75")</f>
        <v>0</v>
      </c>
      <c r="CB75" s="1">
        <v>0</v>
      </c>
      <c r="CC75" s="1">
        <f ca="1">INDIRECT("W75")+2*INDIRECT("AE75")+3*INDIRECT("AM75")+4*INDIRECT("AU75")+5*INDIRECT("BC75")+6*INDIRECT("BK75")</f>
        <v>0</v>
      </c>
      <c r="CD75" s="1">
        <v>0</v>
      </c>
      <c r="CE75" s="1">
        <f ca="1">INDIRECT("X75")+2*INDIRECT("AF75")+3*INDIRECT("AN75")+4*INDIRECT("AV75")+5*INDIRECT("BD75")+6*INDIRECT("BL75")</f>
        <v>0</v>
      </c>
      <c r="CF75" s="1">
        <v>0</v>
      </c>
      <c r="CG75" s="1">
        <f ca="1">INDIRECT("Y75")+2*INDIRECT("AG75")+3*INDIRECT("AO75")+4*INDIRECT("AW75")+5*INDIRECT("BE75")+6*INDIRECT("BM75")</f>
        <v>0</v>
      </c>
      <c r="CH75" s="1">
        <v>0</v>
      </c>
      <c r="CI75" s="1">
        <f ca="1">INDIRECT("Z75")+2*INDIRECT("AH75")+3*INDIRECT("AP75")+4*INDIRECT("AX75")+5*INDIRECT("BF75")+6*INDIRECT("BN75")</f>
        <v>87000</v>
      </c>
      <c r="CJ75" s="1">
        <v>87000</v>
      </c>
      <c r="CK75" s="1">
        <f ca="1">INDIRECT("AA75")+2*INDIRECT("AI75")+3*INDIRECT("AQ75")+4*INDIRECT("AY75")+5*INDIRECT("BG75")+6*INDIRECT("BO75")</f>
        <v>0</v>
      </c>
      <c r="CL75" s="1">
        <v>0</v>
      </c>
      <c r="CM75" s="1">
        <f ca="1">INDIRECT("T75")+2*INDIRECT("U75")+3*INDIRECT("V75")+4*INDIRECT("W75")+5*INDIRECT("X75")+6*INDIRECT("Y75")+7*INDIRECT("Z75")+8*INDIRECT("AA75")</f>
        <v>0</v>
      </c>
      <c r="CN75" s="1">
        <v>0</v>
      </c>
      <c r="CO75" s="1">
        <f ca="1">INDIRECT("AB75")+2*INDIRECT("AC75")+3*INDIRECT("AD75")+4*INDIRECT("AE75")+5*INDIRECT("AF75")+6*INDIRECT("AG75")+7*INDIRECT("AH75")+8*INDIRECT("AI75")</f>
        <v>210000</v>
      </c>
      <c r="CP75" s="1">
        <v>210000</v>
      </c>
      <c r="CQ75" s="1">
        <f ca="1">INDIRECT("AJ75")+2*INDIRECT("AK75")+3*INDIRECT("AL75")+4*INDIRECT("AM75")+5*INDIRECT("AN75")+6*INDIRECT("AO75")+7*INDIRECT("AP75")+8*INDIRECT("AQ75")</f>
        <v>0</v>
      </c>
      <c r="CR75" s="1">
        <v>0</v>
      </c>
      <c r="CS75" s="1">
        <f ca="1">INDIRECT("AR75")+2*INDIRECT("AS75")+3*INDIRECT("AT75")+4*INDIRECT("AU75")+5*INDIRECT("AV75")+6*INDIRECT("AW75")+7*INDIRECT("AX75")+8*INDIRECT("AY75")</f>
        <v>0</v>
      </c>
      <c r="CT75" s="1">
        <v>0</v>
      </c>
      <c r="CU75" s="1">
        <f ca="1">INDIRECT("AZ75")+2*INDIRECT("BA75")+3*INDIRECT("BB75")+4*INDIRECT("BC75")+5*INDIRECT("BD75")+6*INDIRECT("BE75")+7*INDIRECT("BF75")+8*INDIRECT("BG75")</f>
        <v>0</v>
      </c>
      <c r="CV75" s="1">
        <v>0</v>
      </c>
      <c r="CW75" s="1">
        <f ca="1">INDIRECT("BH75")+2*INDIRECT("BI75")+3*INDIRECT("BJ75")+4*INDIRECT("BK75")+5*INDIRECT("BL75")+6*INDIRECT("BM75")+7*INDIRECT("BN75")+8*INDIRECT("BO75")</f>
        <v>31500</v>
      </c>
      <c r="CX75" s="1">
        <v>31500</v>
      </c>
    </row>
    <row r="76" spans="1:102" ht="11.25">
      <c r="A76" s="1" t="s">
        <v>0</v>
      </c>
      <c r="B76" s="1" t="s">
        <v>0</v>
      </c>
      <c r="C76" s="1" t="s">
        <v>0</v>
      </c>
      <c r="D76" s="1" t="s">
        <v>0</v>
      </c>
      <c r="E76" s="1" t="s">
        <v>62</v>
      </c>
      <c r="F76" s="7">
        <f ca="1">INDIRECT("T76")+INDIRECT("AB76")+INDIRECT("AJ76")+INDIRECT("AR76")+INDIRECT("AZ76")+INDIRECT("BH76")</f>
        <v>5640</v>
      </c>
      <c r="G76" s="6">
        <f ca="1">INDIRECT("U76")+INDIRECT("AC76")+INDIRECT("AK76")+INDIRECT("AS76")+INDIRECT("BA76")+INDIRECT("BI76")</f>
        <v>0</v>
      </c>
      <c r="H76" s="6">
        <f ca="1">INDIRECT("V76")+INDIRECT("AD76")+INDIRECT("AL76")+INDIRECT("AT76")+INDIRECT("BB76")+INDIRECT("BJ76")</f>
        <v>0</v>
      </c>
      <c r="I76" s="6">
        <f ca="1">INDIRECT("W76")+INDIRECT("AE76")+INDIRECT("AM76")+INDIRECT("AU76")+INDIRECT("BC76")+INDIRECT("BK76")</f>
        <v>0</v>
      </c>
      <c r="J76" s="6">
        <f ca="1">INDIRECT("X76")+INDIRECT("AF76")+INDIRECT("AN76")+INDIRECT("AV76")+INDIRECT("BD76")+INDIRECT("BL76")</f>
        <v>0</v>
      </c>
      <c r="K76" s="6">
        <f ca="1">INDIRECT("Y76")+INDIRECT("AG76")+INDIRECT("AO76")+INDIRECT("AW76")+INDIRECT("BE76")+INDIRECT("BM76")</f>
        <v>0</v>
      </c>
      <c r="L76" s="6">
        <f ca="1">INDIRECT("Z76")+INDIRECT("AH76")+INDIRECT("AP76")+INDIRECT("AX76")+INDIRECT("BF76")+INDIRECT("BN76")</f>
        <v>0</v>
      </c>
      <c r="M76" s="6">
        <f ca="1">INDIRECT("AA76")+INDIRECT("AI76")+INDIRECT("AQ76")+INDIRECT("AY76")+INDIRECT("BG76")+INDIRECT("BO76")</f>
        <v>0</v>
      </c>
      <c r="N76" s="7">
        <f ca="1">INDIRECT("T76")+INDIRECT("U76")+INDIRECT("V76")+INDIRECT("W76")+INDIRECT("X76")+INDIRECT("Y76")+INDIRECT("Z76")+INDIRECT("AA76")</f>
        <v>3725</v>
      </c>
      <c r="O76" s="6">
        <f ca="1">INDIRECT("AB76")+INDIRECT("AC76")+INDIRECT("AD76")+INDIRECT("AE76")+INDIRECT("AF76")+INDIRECT("AG76")+INDIRECT("AH76")+INDIRECT("AI76")</f>
        <v>0</v>
      </c>
      <c r="P76" s="6">
        <f ca="1">INDIRECT("AJ76")+INDIRECT("AK76")+INDIRECT("AL76")+INDIRECT("AM76")+INDIRECT("AN76")+INDIRECT("AO76")+INDIRECT("AP76")+INDIRECT("AQ76")</f>
        <v>0</v>
      </c>
      <c r="Q76" s="6">
        <f ca="1">INDIRECT("AR76")+INDIRECT("AS76")+INDIRECT("AT76")+INDIRECT("AU76")+INDIRECT("AV76")+INDIRECT("AW76")+INDIRECT("AX76")+INDIRECT("AY76")</f>
        <v>1565</v>
      </c>
      <c r="R76" s="6">
        <f ca="1">INDIRECT("AZ76")+INDIRECT("BA76")+INDIRECT("BB76")+INDIRECT("BC76")+INDIRECT("BD76")+INDIRECT("BE76")+INDIRECT("BF76")+INDIRECT("BG76")</f>
        <v>350</v>
      </c>
      <c r="S76" s="6">
        <f ca="1">INDIRECT("BH76")+INDIRECT("BI76")+INDIRECT("BJ76")+INDIRECT("BK76")+INDIRECT("BL76")+INDIRECT("BM76")+INDIRECT("BN76")+INDIRECT("BO76")</f>
        <v>0</v>
      </c>
      <c r="T76" s="28">
        <v>3725</v>
      </c>
      <c r="U76" s="29"/>
      <c r="V76" s="29"/>
      <c r="W76" s="29"/>
      <c r="X76" s="29"/>
      <c r="Y76" s="29"/>
      <c r="Z76" s="29"/>
      <c r="AA76" s="29"/>
      <c r="AB76" s="28"/>
      <c r="AC76" s="29"/>
      <c r="AD76" s="29"/>
      <c r="AE76" s="29"/>
      <c r="AF76" s="29"/>
      <c r="AG76" s="29"/>
      <c r="AH76" s="29"/>
      <c r="AI76" s="29"/>
      <c r="AJ76" s="28"/>
      <c r="AK76" s="29"/>
      <c r="AL76" s="29"/>
      <c r="AM76" s="29"/>
      <c r="AN76" s="29"/>
      <c r="AO76" s="29"/>
      <c r="AP76" s="29"/>
      <c r="AQ76" s="29"/>
      <c r="AR76" s="28">
        <v>1565</v>
      </c>
      <c r="AS76" s="29"/>
      <c r="AT76" s="29"/>
      <c r="AU76" s="29"/>
      <c r="AV76" s="29"/>
      <c r="AW76" s="29"/>
      <c r="AX76" s="29"/>
      <c r="AY76" s="29"/>
      <c r="AZ76" s="28">
        <v>350</v>
      </c>
      <c r="BA76" s="29"/>
      <c r="BB76" s="29"/>
      <c r="BC76" s="29"/>
      <c r="BD76" s="29"/>
      <c r="BE76" s="29"/>
      <c r="BF76" s="29"/>
      <c r="BG76" s="29"/>
      <c r="BH76" s="28"/>
      <c r="BI76" s="29"/>
      <c r="BJ76" s="29"/>
      <c r="BK76" s="29"/>
      <c r="BL76" s="29"/>
      <c r="BM76" s="29"/>
      <c r="BN76" s="29"/>
      <c r="BO76" s="29"/>
      <c r="BP76" s="9">
        <v>0</v>
      </c>
      <c r="BQ76" s="1" t="s">
        <v>0</v>
      </c>
      <c r="BR76" s="1" t="s">
        <v>0</v>
      </c>
      <c r="BS76" s="1" t="s">
        <v>0</v>
      </c>
      <c r="BT76" s="1" t="s">
        <v>0</v>
      </c>
      <c r="BU76" s="1" t="s">
        <v>0</v>
      </c>
      <c r="BW76" s="1">
        <f ca="1">INDIRECT("T76")+2*INDIRECT("AB76")+3*INDIRECT("AJ76")+4*INDIRECT("AR76")+5*INDIRECT("AZ76")+6*INDIRECT("BH76")</f>
        <v>11735</v>
      </c>
      <c r="BX76" s="1">
        <v>11735</v>
      </c>
      <c r="BY76" s="1">
        <f ca="1">INDIRECT("U76")+2*INDIRECT("AC76")+3*INDIRECT("AK76")+4*INDIRECT("AS76")+5*INDIRECT("BA76")+6*INDIRECT("BI76")</f>
        <v>0</v>
      </c>
      <c r="BZ76" s="1">
        <v>0</v>
      </c>
      <c r="CA76" s="1">
        <f ca="1">INDIRECT("V76")+2*INDIRECT("AD76")+3*INDIRECT("AL76")+4*INDIRECT("AT76")+5*INDIRECT("BB76")+6*INDIRECT("BJ76")</f>
        <v>0</v>
      </c>
      <c r="CB76" s="1">
        <v>0</v>
      </c>
      <c r="CC76" s="1">
        <f ca="1">INDIRECT("W76")+2*INDIRECT("AE76")+3*INDIRECT("AM76")+4*INDIRECT("AU76")+5*INDIRECT("BC76")+6*INDIRECT("BK76")</f>
        <v>0</v>
      </c>
      <c r="CD76" s="1">
        <v>0</v>
      </c>
      <c r="CE76" s="1">
        <f ca="1">INDIRECT("X76")+2*INDIRECT("AF76")+3*INDIRECT("AN76")+4*INDIRECT("AV76")+5*INDIRECT("BD76")+6*INDIRECT("BL76")</f>
        <v>0</v>
      </c>
      <c r="CF76" s="1">
        <v>0</v>
      </c>
      <c r="CG76" s="1">
        <f ca="1">INDIRECT("Y76")+2*INDIRECT("AG76")+3*INDIRECT("AO76")+4*INDIRECT("AW76")+5*INDIRECT("BE76")+6*INDIRECT("BM76")</f>
        <v>0</v>
      </c>
      <c r="CH76" s="1">
        <v>0</v>
      </c>
      <c r="CI76" s="1">
        <f ca="1">INDIRECT("Z76")+2*INDIRECT("AH76")+3*INDIRECT("AP76")+4*INDIRECT("AX76")+5*INDIRECT("BF76")+6*INDIRECT("BN76")</f>
        <v>0</v>
      </c>
      <c r="CJ76" s="1">
        <v>0</v>
      </c>
      <c r="CK76" s="1">
        <f ca="1">INDIRECT("AA76")+2*INDIRECT("AI76")+3*INDIRECT("AQ76")+4*INDIRECT("AY76")+5*INDIRECT("BG76")+6*INDIRECT("BO76")</f>
        <v>0</v>
      </c>
      <c r="CL76" s="1">
        <v>0</v>
      </c>
      <c r="CM76" s="1">
        <f ca="1">INDIRECT("T76")+2*INDIRECT("U76")+3*INDIRECT("V76")+4*INDIRECT("W76")+5*INDIRECT("X76")+6*INDIRECT("Y76")+7*INDIRECT("Z76")+8*INDIRECT("AA76")</f>
        <v>3725</v>
      </c>
      <c r="CN76" s="1">
        <v>3725</v>
      </c>
      <c r="CO76" s="1">
        <f ca="1">INDIRECT("AB76")+2*INDIRECT("AC76")+3*INDIRECT("AD76")+4*INDIRECT("AE76")+5*INDIRECT("AF76")+6*INDIRECT("AG76")+7*INDIRECT("AH76")+8*INDIRECT("AI76")</f>
        <v>0</v>
      </c>
      <c r="CP76" s="1">
        <v>0</v>
      </c>
      <c r="CQ76" s="1">
        <f ca="1">INDIRECT("AJ76")+2*INDIRECT("AK76")+3*INDIRECT("AL76")+4*INDIRECT("AM76")+5*INDIRECT("AN76")+6*INDIRECT("AO76")+7*INDIRECT("AP76")+8*INDIRECT("AQ76")</f>
        <v>0</v>
      </c>
      <c r="CR76" s="1">
        <v>0</v>
      </c>
      <c r="CS76" s="1">
        <f ca="1">INDIRECT("AR76")+2*INDIRECT("AS76")+3*INDIRECT("AT76")+4*INDIRECT("AU76")+5*INDIRECT("AV76")+6*INDIRECT("AW76")+7*INDIRECT("AX76")+8*INDIRECT("AY76")</f>
        <v>1565</v>
      </c>
      <c r="CT76" s="1">
        <v>1565</v>
      </c>
      <c r="CU76" s="1">
        <f ca="1">INDIRECT("AZ76")+2*INDIRECT("BA76")+3*INDIRECT("BB76")+4*INDIRECT("BC76")+5*INDIRECT("BD76")+6*INDIRECT("BE76")+7*INDIRECT("BF76")+8*INDIRECT("BG76")</f>
        <v>350</v>
      </c>
      <c r="CV76" s="1">
        <v>350</v>
      </c>
      <c r="CW76" s="1">
        <f ca="1">INDIRECT("BH76")+2*INDIRECT("BI76")+3*INDIRECT("BJ76")+4*INDIRECT("BK76")+5*INDIRECT("BL76")+6*INDIRECT("BM76")+7*INDIRECT("BN76")+8*INDIRECT("BO76")</f>
        <v>0</v>
      </c>
      <c r="CX76" s="1">
        <v>0</v>
      </c>
    </row>
    <row r="77" spans="1:73" ht="11.25">
      <c r="A77" s="1" t="s">
        <v>0</v>
      </c>
      <c r="B77" s="1" t="s">
        <v>0</v>
      </c>
      <c r="C77" s="1" t="s">
        <v>0</v>
      </c>
      <c r="D77" s="1" t="s">
        <v>0</v>
      </c>
      <c r="E77" s="1" t="s">
        <v>6</v>
      </c>
      <c r="F77" s="7">
        <f>SUM(F73:F76)</f>
        <v>12324</v>
      </c>
      <c r="G77" s="6">
        <f>SUM(G73:G76)</f>
        <v>0</v>
      </c>
      <c r="H77" s="6">
        <f>SUM(H73:H76)</f>
        <v>0</v>
      </c>
      <c r="I77" s="6">
        <f>SUM(I73:I76)</f>
        <v>0</v>
      </c>
      <c r="J77" s="6">
        <f>SUM(J73:J76)</f>
        <v>0</v>
      </c>
      <c r="K77" s="6">
        <f>SUM(K73:K76)</f>
        <v>0</v>
      </c>
      <c r="L77" s="6">
        <f>SUM(L73:L76)</f>
        <v>34500</v>
      </c>
      <c r="M77" s="6">
        <f>SUM(M73:M76)</f>
        <v>0</v>
      </c>
      <c r="N77" s="7">
        <f>SUM(N73:N76)</f>
        <v>7450</v>
      </c>
      <c r="O77" s="6">
        <f>SUM(O73:O76)</f>
        <v>30000</v>
      </c>
      <c r="P77" s="6">
        <f>SUM(P73:P76)</f>
        <v>1044</v>
      </c>
      <c r="Q77" s="6">
        <f>SUM(Q73:Q76)</f>
        <v>3130</v>
      </c>
      <c r="R77" s="6">
        <f>SUM(R73:R76)</f>
        <v>700</v>
      </c>
      <c r="S77" s="6">
        <f>SUM(S73:S76)</f>
        <v>4500</v>
      </c>
      <c r="T77" s="8"/>
      <c r="U77" s="5"/>
      <c r="V77" s="5"/>
      <c r="W77" s="5"/>
      <c r="X77" s="5"/>
      <c r="Y77" s="5"/>
      <c r="Z77" s="5"/>
      <c r="AA77" s="5"/>
      <c r="AB77" s="8"/>
      <c r="AC77" s="5"/>
      <c r="AD77" s="5"/>
      <c r="AE77" s="5"/>
      <c r="AF77" s="5"/>
      <c r="AG77" s="5"/>
      <c r="AH77" s="5"/>
      <c r="AI77" s="5"/>
      <c r="AJ77" s="8"/>
      <c r="AK77" s="5"/>
      <c r="AL77" s="5"/>
      <c r="AM77" s="5"/>
      <c r="AN77" s="5"/>
      <c r="AO77" s="5"/>
      <c r="AP77" s="5"/>
      <c r="AQ77" s="5"/>
      <c r="AR77" s="8"/>
      <c r="AS77" s="5"/>
      <c r="AT77" s="5"/>
      <c r="AU77" s="5"/>
      <c r="AV77" s="5"/>
      <c r="AW77" s="5"/>
      <c r="AX77" s="5"/>
      <c r="AY77" s="5"/>
      <c r="AZ77" s="8"/>
      <c r="BA77" s="5"/>
      <c r="BB77" s="5"/>
      <c r="BC77" s="5"/>
      <c r="BD77" s="5"/>
      <c r="BE77" s="5"/>
      <c r="BF77" s="5"/>
      <c r="BG77" s="5"/>
      <c r="BH77" s="8"/>
      <c r="BI77" s="5"/>
      <c r="BJ77" s="5"/>
      <c r="BK77" s="5"/>
      <c r="BL77" s="5"/>
      <c r="BM77" s="5"/>
      <c r="BN77" s="5"/>
      <c r="BO77" s="5"/>
      <c r="BP77" s="9">
        <v>0</v>
      </c>
      <c r="BQ77" s="1" t="s">
        <v>0</v>
      </c>
      <c r="BR77" s="1" t="s">
        <v>0</v>
      </c>
      <c r="BS77" s="1" t="s">
        <v>0</v>
      </c>
      <c r="BT77" s="1" t="s">
        <v>0</v>
      </c>
      <c r="BU77" s="1" t="s">
        <v>0</v>
      </c>
    </row>
    <row r="78" spans="3:73" ht="11.25">
      <c r="C78" s="1" t="s">
        <v>0</v>
      </c>
      <c r="D78" s="1" t="s">
        <v>0</v>
      </c>
      <c r="E78" s="1" t="s">
        <v>0</v>
      </c>
      <c r="F78" s="7"/>
      <c r="G78" s="6"/>
      <c r="H78" s="6"/>
      <c r="I78" s="6"/>
      <c r="J78" s="6"/>
      <c r="K78" s="6"/>
      <c r="L78" s="6"/>
      <c r="M78" s="6"/>
      <c r="N78" s="7"/>
      <c r="O78" s="6"/>
      <c r="P78" s="6"/>
      <c r="Q78" s="6"/>
      <c r="R78" s="6"/>
      <c r="S78" s="6"/>
      <c r="T78" s="8"/>
      <c r="U78" s="5"/>
      <c r="V78" s="5"/>
      <c r="W78" s="5"/>
      <c r="X78" s="5"/>
      <c r="Y78" s="5"/>
      <c r="Z78" s="5"/>
      <c r="AA78" s="5"/>
      <c r="AB78" s="8"/>
      <c r="AC78" s="5"/>
      <c r="AD78" s="5"/>
      <c r="AE78" s="5"/>
      <c r="AF78" s="5"/>
      <c r="AG78" s="5"/>
      <c r="AH78" s="5"/>
      <c r="AI78" s="5"/>
      <c r="AJ78" s="8"/>
      <c r="AK78" s="5"/>
      <c r="AL78" s="5"/>
      <c r="AM78" s="5"/>
      <c r="AN78" s="5"/>
      <c r="AO78" s="5"/>
      <c r="AP78" s="5"/>
      <c r="AQ78" s="5"/>
      <c r="AR78" s="8"/>
      <c r="AS78" s="5"/>
      <c r="AT78" s="5"/>
      <c r="AU78" s="5"/>
      <c r="AV78" s="5"/>
      <c r="AW78" s="5"/>
      <c r="AX78" s="5"/>
      <c r="AY78" s="5"/>
      <c r="AZ78" s="8"/>
      <c r="BA78" s="5"/>
      <c r="BB78" s="5"/>
      <c r="BC78" s="5"/>
      <c r="BD78" s="5"/>
      <c r="BE78" s="5"/>
      <c r="BF78" s="5"/>
      <c r="BG78" s="5"/>
      <c r="BH78" s="8"/>
      <c r="BI78" s="5"/>
      <c r="BJ78" s="5"/>
      <c r="BK78" s="5"/>
      <c r="BL78" s="5"/>
      <c r="BM78" s="5"/>
      <c r="BN78" s="5"/>
      <c r="BO78" s="5"/>
      <c r="BP78" s="9"/>
      <c r="BT78" s="1" t="s">
        <v>0</v>
      </c>
      <c r="BU78" s="1" t="s">
        <v>0</v>
      </c>
    </row>
    <row r="79" spans="1:102" ht="11.25">
      <c r="A79" s="30" t="s">
        <v>1</v>
      </c>
      <c r="B79" s="31" t="str">
        <f>HYPERLINK("http://www.dot.ca.gov/hq/transprog/stip2004/ff_sheets/03-2410.xls","2410")</f>
        <v>2410</v>
      </c>
      <c r="C79" s="30" t="s">
        <v>63</v>
      </c>
      <c r="D79" s="30" t="s">
        <v>43</v>
      </c>
      <c r="E79" s="30" t="s">
        <v>3</v>
      </c>
      <c r="F79" s="32">
        <f ca="1">INDIRECT("T79")+INDIRECT("AB79")+INDIRECT("AJ79")+INDIRECT("AR79")+INDIRECT("AZ79")+INDIRECT("BH79")</f>
        <v>0</v>
      </c>
      <c r="G79" s="33">
        <f ca="1">INDIRECT("U79")+INDIRECT("AC79")+INDIRECT("AK79")+INDIRECT("AS79")+INDIRECT("BA79")+INDIRECT("BI79")</f>
        <v>0</v>
      </c>
      <c r="H79" s="33">
        <f ca="1">INDIRECT("V79")+INDIRECT("AD79")+INDIRECT("AL79")+INDIRECT("AT79")+INDIRECT("BB79")+INDIRECT("BJ79")</f>
        <v>578</v>
      </c>
      <c r="I79" s="33">
        <f ca="1">INDIRECT("W79")+INDIRECT("AE79")+INDIRECT("AM79")+INDIRECT("AU79")+INDIRECT("BC79")+INDIRECT("BK79")</f>
        <v>1000</v>
      </c>
      <c r="J79" s="33">
        <f ca="1">INDIRECT("X79")+INDIRECT("AF79")+INDIRECT("AN79")+INDIRECT("AV79")+INDIRECT("BD79")+INDIRECT("BL79")</f>
        <v>3578</v>
      </c>
      <c r="K79" s="33">
        <f ca="1">INDIRECT("Y79")+INDIRECT("AG79")+INDIRECT("AO79")+INDIRECT("AW79")+INDIRECT("BE79")+INDIRECT("BM79")</f>
        <v>0</v>
      </c>
      <c r="L79" s="33">
        <f ca="1">INDIRECT("Z79")+INDIRECT("AH79")+INDIRECT("AP79")+INDIRECT("AX79")+INDIRECT("BF79")+INDIRECT("BN79")</f>
        <v>0</v>
      </c>
      <c r="M79" s="33">
        <f ca="1">INDIRECT("AA79")+INDIRECT("AI79")+INDIRECT("AQ79")+INDIRECT("AY79")+INDIRECT("BG79")+INDIRECT("BO79")</f>
        <v>0</v>
      </c>
      <c r="N79" s="32">
        <f ca="1">INDIRECT("T79")+INDIRECT("U79")+INDIRECT("V79")+INDIRECT("W79")+INDIRECT("X79")+INDIRECT("Y79")+INDIRECT("Z79")+INDIRECT("AA79")</f>
        <v>30</v>
      </c>
      <c r="O79" s="33">
        <f ca="1">INDIRECT("AB79")+INDIRECT("AC79")+INDIRECT("AD79")+INDIRECT("AE79")+INDIRECT("AF79")+INDIRECT("AG79")+INDIRECT("AH79")+INDIRECT("AI79")</f>
        <v>3070</v>
      </c>
      <c r="P79" s="33">
        <f ca="1">INDIRECT("AJ79")+INDIRECT("AK79")+INDIRECT("AL79")+INDIRECT("AM79")+INDIRECT("AN79")+INDIRECT("AO79")+INDIRECT("AP79")+INDIRECT("AQ79")</f>
        <v>0</v>
      </c>
      <c r="Q79" s="33">
        <f ca="1">INDIRECT("AR79")+INDIRECT("AS79")+INDIRECT("AT79")+INDIRECT("AU79")+INDIRECT("AV79")+INDIRECT("AW79")+INDIRECT("AX79")+INDIRECT("AY79")</f>
        <v>1283</v>
      </c>
      <c r="R79" s="33">
        <f ca="1">INDIRECT("AZ79")+INDIRECT("BA79")+INDIRECT("BB79")+INDIRECT("BC79")+INDIRECT("BD79")+INDIRECT("BE79")+INDIRECT("BF79")+INDIRECT("BG79")</f>
        <v>265</v>
      </c>
      <c r="S79" s="33">
        <f ca="1">INDIRECT("BH79")+INDIRECT("BI79")+INDIRECT("BJ79")+INDIRECT("BK79")+INDIRECT("BL79")+INDIRECT("BM79")+INDIRECT("BN79")+INDIRECT("BO79")</f>
        <v>508</v>
      </c>
      <c r="T79" s="34"/>
      <c r="U79" s="35"/>
      <c r="V79" s="35">
        <v>30</v>
      </c>
      <c r="W79" s="35"/>
      <c r="X79" s="35"/>
      <c r="Y79" s="35"/>
      <c r="Z79" s="35"/>
      <c r="AA79" s="35"/>
      <c r="AB79" s="34"/>
      <c r="AC79" s="35"/>
      <c r="AD79" s="35"/>
      <c r="AE79" s="35"/>
      <c r="AF79" s="35">
        <v>3070</v>
      </c>
      <c r="AG79" s="35"/>
      <c r="AH79" s="35"/>
      <c r="AI79" s="35"/>
      <c r="AJ79" s="34"/>
      <c r="AK79" s="35"/>
      <c r="AL79" s="35"/>
      <c r="AM79" s="35"/>
      <c r="AN79" s="35"/>
      <c r="AO79" s="35"/>
      <c r="AP79" s="35"/>
      <c r="AQ79" s="35"/>
      <c r="AR79" s="34"/>
      <c r="AS79" s="35"/>
      <c r="AT79" s="35">
        <v>523</v>
      </c>
      <c r="AU79" s="35">
        <v>760</v>
      </c>
      <c r="AV79" s="35"/>
      <c r="AW79" s="35"/>
      <c r="AX79" s="35"/>
      <c r="AY79" s="35"/>
      <c r="AZ79" s="34"/>
      <c r="BA79" s="35"/>
      <c r="BB79" s="35">
        <v>25</v>
      </c>
      <c r="BC79" s="35">
        <v>240</v>
      </c>
      <c r="BD79" s="35"/>
      <c r="BE79" s="35"/>
      <c r="BF79" s="35"/>
      <c r="BG79" s="35"/>
      <c r="BH79" s="34"/>
      <c r="BI79" s="35"/>
      <c r="BJ79" s="35"/>
      <c r="BK79" s="35"/>
      <c r="BL79" s="35">
        <v>508</v>
      </c>
      <c r="BM79" s="35"/>
      <c r="BN79" s="35"/>
      <c r="BO79" s="36"/>
      <c r="BP79" s="9">
        <v>10200000064</v>
      </c>
      <c r="BQ79" s="1" t="s">
        <v>3</v>
      </c>
      <c r="BR79" s="1" t="s">
        <v>0</v>
      </c>
      <c r="BS79" s="1" t="s">
        <v>0</v>
      </c>
      <c r="BT79" s="1" t="s">
        <v>0</v>
      </c>
      <c r="BU79" s="1" t="s">
        <v>49</v>
      </c>
      <c r="BW79" s="1">
        <f ca="1">INDIRECT("T79")+2*INDIRECT("AB79")+3*INDIRECT("AJ79")+4*INDIRECT("AR79")+5*INDIRECT("AZ79")+6*INDIRECT("BH79")</f>
        <v>0</v>
      </c>
      <c r="BX79" s="1">
        <v>0</v>
      </c>
      <c r="BY79" s="1">
        <f ca="1">INDIRECT("U79")+2*INDIRECT("AC79")+3*INDIRECT("AK79")+4*INDIRECT("AS79")+5*INDIRECT("BA79")+6*INDIRECT("BI79")</f>
        <v>0</v>
      </c>
      <c r="BZ79" s="1">
        <v>0</v>
      </c>
      <c r="CA79" s="1">
        <f ca="1">INDIRECT("V79")+2*INDIRECT("AD79")+3*INDIRECT("AL79")+4*INDIRECT("AT79")+5*INDIRECT("BB79")+6*INDIRECT("BJ79")</f>
        <v>2247</v>
      </c>
      <c r="CB79" s="1">
        <v>2247</v>
      </c>
      <c r="CC79" s="1">
        <f ca="1">INDIRECT("W79")+2*INDIRECT("AE79")+3*INDIRECT("AM79")+4*INDIRECT("AU79")+5*INDIRECT("BC79")+6*INDIRECT("BK79")</f>
        <v>4240</v>
      </c>
      <c r="CD79" s="1">
        <v>4240</v>
      </c>
      <c r="CE79" s="1">
        <f ca="1">INDIRECT("X79")+2*INDIRECT("AF79")+3*INDIRECT("AN79")+4*INDIRECT("AV79")+5*INDIRECT("BD79")+6*INDIRECT("BL79")</f>
        <v>9188</v>
      </c>
      <c r="CF79" s="1">
        <v>9188</v>
      </c>
      <c r="CG79" s="1">
        <f ca="1">INDIRECT("Y79")+2*INDIRECT("AG79")+3*INDIRECT("AO79")+4*INDIRECT("AW79")+5*INDIRECT("BE79")+6*INDIRECT("BM79")</f>
        <v>0</v>
      </c>
      <c r="CH79" s="1">
        <v>0</v>
      </c>
      <c r="CI79" s="1">
        <f ca="1">INDIRECT("Z79")+2*INDIRECT("AH79")+3*INDIRECT("AP79")+4*INDIRECT("AX79")+5*INDIRECT("BF79")+6*INDIRECT("BN79")</f>
        <v>0</v>
      </c>
      <c r="CJ79" s="1">
        <v>0</v>
      </c>
      <c r="CK79" s="1">
        <f ca="1">INDIRECT("AA79")+2*INDIRECT("AI79")+3*INDIRECT("AQ79")+4*INDIRECT("AY79")+5*INDIRECT("BG79")+6*INDIRECT("BO79")</f>
        <v>0</v>
      </c>
      <c r="CL79" s="1">
        <v>0</v>
      </c>
      <c r="CM79" s="1">
        <f ca="1">INDIRECT("T79")+2*INDIRECT("U79")+3*INDIRECT("V79")+4*INDIRECT("W79")+5*INDIRECT("X79")+6*INDIRECT("Y79")+7*INDIRECT("Z79")+8*INDIRECT("AA79")</f>
        <v>90</v>
      </c>
      <c r="CN79" s="1">
        <v>90</v>
      </c>
      <c r="CO79" s="1">
        <f ca="1">INDIRECT("AB79")+2*INDIRECT("AC79")+3*INDIRECT("AD79")+4*INDIRECT("AE79")+5*INDIRECT("AF79")+6*INDIRECT("AG79")+7*INDIRECT("AH79")+8*INDIRECT("AI79")</f>
        <v>15350</v>
      </c>
      <c r="CP79" s="1">
        <v>15350</v>
      </c>
      <c r="CQ79" s="1">
        <f ca="1">INDIRECT("AJ79")+2*INDIRECT("AK79")+3*INDIRECT("AL79")+4*INDIRECT("AM79")+5*INDIRECT("AN79")+6*INDIRECT("AO79")+7*INDIRECT("AP79")+8*INDIRECT("AQ79")</f>
        <v>0</v>
      </c>
      <c r="CR79" s="1">
        <v>0</v>
      </c>
      <c r="CS79" s="1">
        <f ca="1">INDIRECT("AR79")+2*INDIRECT("AS79")+3*INDIRECT("AT79")+4*INDIRECT("AU79")+5*INDIRECT("AV79")+6*INDIRECT("AW79")+7*INDIRECT("AX79")+8*INDIRECT("AY79")</f>
        <v>4609</v>
      </c>
      <c r="CT79" s="1">
        <v>4609</v>
      </c>
      <c r="CU79" s="1">
        <f ca="1">INDIRECT("AZ79")+2*INDIRECT("BA79")+3*INDIRECT("BB79")+4*INDIRECT("BC79")+5*INDIRECT("BD79")+6*INDIRECT("BE79")+7*INDIRECT("BF79")+8*INDIRECT("BG79")</f>
        <v>1035</v>
      </c>
      <c r="CV79" s="1">
        <v>1035</v>
      </c>
      <c r="CW79" s="1">
        <f ca="1">INDIRECT("BH79")+2*INDIRECT("BI79")+3*INDIRECT("BJ79")+4*INDIRECT("BK79")+5*INDIRECT("BL79")+6*INDIRECT("BM79")+7*INDIRECT("BN79")+8*INDIRECT("BO79")</f>
        <v>2540</v>
      </c>
      <c r="CX79" s="1">
        <v>2540</v>
      </c>
    </row>
    <row r="80" spans="1:102" ht="11.25">
      <c r="A80" s="1" t="s">
        <v>0</v>
      </c>
      <c r="B80" s="1" t="s">
        <v>64</v>
      </c>
      <c r="C80" s="1" t="s">
        <v>65</v>
      </c>
      <c r="D80" s="1" t="s">
        <v>66</v>
      </c>
      <c r="E80" s="1" t="s">
        <v>27</v>
      </c>
      <c r="F80" s="7">
        <f ca="1">INDIRECT("T80")+INDIRECT("AB80")+INDIRECT("AJ80")+INDIRECT("AR80")+INDIRECT("AZ80")+INDIRECT("BH80")</f>
        <v>0</v>
      </c>
      <c r="G80" s="6">
        <f ca="1">INDIRECT("U80")+INDIRECT("AC80")+INDIRECT("AK80")+INDIRECT("AS80")+INDIRECT("BA80")+INDIRECT("BI80")</f>
        <v>0</v>
      </c>
      <c r="H80" s="6">
        <f ca="1">INDIRECT("V80")+INDIRECT("AD80")+INDIRECT("AL80")+INDIRECT("AT80")+INDIRECT("BB80")+INDIRECT("BJ80")</f>
        <v>0</v>
      </c>
      <c r="I80" s="6">
        <f ca="1">INDIRECT("W80")+INDIRECT("AE80")+INDIRECT("AM80")+INDIRECT("AU80")+INDIRECT("BC80")+INDIRECT("BK80")</f>
        <v>0</v>
      </c>
      <c r="J80" s="6">
        <f ca="1">INDIRECT("X80")+INDIRECT("AF80")+INDIRECT("AN80")+INDIRECT("AV80")+INDIRECT("BD80")+INDIRECT("BL80")</f>
        <v>14332</v>
      </c>
      <c r="K80" s="6">
        <f ca="1">INDIRECT("Y80")+INDIRECT("AG80")+INDIRECT("AO80")+INDIRECT("AW80")+INDIRECT("BE80")+INDIRECT("BM80")</f>
        <v>0</v>
      </c>
      <c r="L80" s="6">
        <f ca="1">INDIRECT("Z80")+INDIRECT("AH80")+INDIRECT("AP80")+INDIRECT("AX80")+INDIRECT("BF80")+INDIRECT("BN80")</f>
        <v>0</v>
      </c>
      <c r="M80" s="6">
        <f ca="1">INDIRECT("AA80")+INDIRECT("AI80")+INDIRECT("AQ80")+INDIRECT("AY80")+INDIRECT("BG80")+INDIRECT("BO80")</f>
        <v>0</v>
      </c>
      <c r="N80" s="7">
        <f ca="1">INDIRECT("T80")+INDIRECT("U80")+INDIRECT("V80")+INDIRECT("W80")+INDIRECT("X80")+INDIRECT("Y80")+INDIRECT("Z80")+INDIRECT("AA80")</f>
        <v>0</v>
      </c>
      <c r="O80" s="6">
        <f ca="1">INDIRECT("AB80")+INDIRECT("AC80")+INDIRECT("AD80")+INDIRECT("AE80")+INDIRECT("AF80")+INDIRECT("AG80")+INDIRECT("AH80")+INDIRECT("AI80")</f>
        <v>12908</v>
      </c>
      <c r="P80" s="6">
        <f ca="1">INDIRECT("AJ80")+INDIRECT("AK80")+INDIRECT("AL80")+INDIRECT("AM80")+INDIRECT("AN80")+INDIRECT("AO80")+INDIRECT("AP80")+INDIRECT("AQ80")</f>
        <v>0</v>
      </c>
      <c r="Q80" s="6">
        <f ca="1">INDIRECT("AR80")+INDIRECT("AS80")+INDIRECT("AT80")+INDIRECT("AU80")+INDIRECT("AV80")+INDIRECT("AW80")+INDIRECT("AX80")+INDIRECT("AY80")</f>
        <v>0</v>
      </c>
      <c r="R80" s="6">
        <f ca="1">INDIRECT("AZ80")+INDIRECT("BA80")+INDIRECT("BB80")+INDIRECT("BC80")+INDIRECT("BD80")+INDIRECT("BE80")+INDIRECT("BF80")+INDIRECT("BG80")</f>
        <v>0</v>
      </c>
      <c r="S80" s="6">
        <f ca="1">INDIRECT("BH80")+INDIRECT("BI80")+INDIRECT("BJ80")+INDIRECT("BK80")+INDIRECT("BL80")+INDIRECT("BM80")+INDIRECT("BN80")+INDIRECT("BO80")</f>
        <v>1424</v>
      </c>
      <c r="T80" s="28"/>
      <c r="U80" s="29"/>
      <c r="V80" s="29"/>
      <c r="W80" s="29"/>
      <c r="X80" s="29"/>
      <c r="Y80" s="29"/>
      <c r="Z80" s="29"/>
      <c r="AA80" s="29"/>
      <c r="AB80" s="28"/>
      <c r="AC80" s="29"/>
      <c r="AD80" s="29"/>
      <c r="AE80" s="29"/>
      <c r="AF80" s="29">
        <v>12908</v>
      </c>
      <c r="AG80" s="29"/>
      <c r="AH80" s="29"/>
      <c r="AI80" s="29"/>
      <c r="AJ80" s="28"/>
      <c r="AK80" s="29"/>
      <c r="AL80" s="29"/>
      <c r="AM80" s="29"/>
      <c r="AN80" s="29"/>
      <c r="AO80" s="29"/>
      <c r="AP80" s="29"/>
      <c r="AQ80" s="29"/>
      <c r="AR80" s="28"/>
      <c r="AS80" s="29"/>
      <c r="AT80" s="29"/>
      <c r="AU80" s="29"/>
      <c r="AV80" s="29"/>
      <c r="AW80" s="29"/>
      <c r="AX80" s="29"/>
      <c r="AY80" s="29"/>
      <c r="AZ80" s="28"/>
      <c r="BA80" s="29"/>
      <c r="BB80" s="29"/>
      <c r="BC80" s="29"/>
      <c r="BD80" s="29"/>
      <c r="BE80" s="29"/>
      <c r="BF80" s="29"/>
      <c r="BG80" s="29"/>
      <c r="BH80" s="28"/>
      <c r="BI80" s="29"/>
      <c r="BJ80" s="29"/>
      <c r="BK80" s="29"/>
      <c r="BL80" s="29">
        <v>1424</v>
      </c>
      <c r="BM80" s="29"/>
      <c r="BN80" s="29"/>
      <c r="BO80" s="29"/>
      <c r="BP80" s="9">
        <v>0</v>
      </c>
      <c r="BQ80" s="1" t="s">
        <v>0</v>
      </c>
      <c r="BR80" s="1" t="s">
        <v>0</v>
      </c>
      <c r="BS80" s="1" t="s">
        <v>0</v>
      </c>
      <c r="BT80" s="1" t="s">
        <v>0</v>
      </c>
      <c r="BU80" s="1" t="s">
        <v>0</v>
      </c>
      <c r="BW80" s="1">
        <f ca="1">INDIRECT("T80")+2*INDIRECT("AB80")+3*INDIRECT("AJ80")+4*INDIRECT("AR80")+5*INDIRECT("AZ80")+6*INDIRECT("BH80")</f>
        <v>0</v>
      </c>
      <c r="BX80" s="1">
        <v>0</v>
      </c>
      <c r="BY80" s="1">
        <f ca="1">INDIRECT("U80")+2*INDIRECT("AC80")+3*INDIRECT("AK80")+4*INDIRECT("AS80")+5*INDIRECT("BA80")+6*INDIRECT("BI80")</f>
        <v>0</v>
      </c>
      <c r="BZ80" s="1">
        <v>0</v>
      </c>
      <c r="CA80" s="1">
        <f ca="1">INDIRECT("V80")+2*INDIRECT("AD80")+3*INDIRECT("AL80")+4*INDIRECT("AT80")+5*INDIRECT("BB80")+6*INDIRECT("BJ80")</f>
        <v>0</v>
      </c>
      <c r="CB80" s="1">
        <v>0</v>
      </c>
      <c r="CC80" s="1">
        <f ca="1">INDIRECT("W80")+2*INDIRECT("AE80")+3*INDIRECT("AM80")+4*INDIRECT("AU80")+5*INDIRECT("BC80")+6*INDIRECT("BK80")</f>
        <v>0</v>
      </c>
      <c r="CD80" s="1">
        <v>0</v>
      </c>
      <c r="CE80" s="1">
        <f ca="1">INDIRECT("X80")+2*INDIRECT("AF80")+3*INDIRECT("AN80")+4*INDIRECT("AV80")+5*INDIRECT("BD80")+6*INDIRECT("BL80")</f>
        <v>34360</v>
      </c>
      <c r="CF80" s="1">
        <v>34360</v>
      </c>
      <c r="CG80" s="1">
        <f ca="1">INDIRECT("Y80")+2*INDIRECT("AG80")+3*INDIRECT("AO80")+4*INDIRECT("AW80")+5*INDIRECT("BE80")+6*INDIRECT("BM80")</f>
        <v>0</v>
      </c>
      <c r="CH80" s="1">
        <v>0</v>
      </c>
      <c r="CI80" s="1">
        <f ca="1">INDIRECT("Z80")+2*INDIRECT("AH80")+3*INDIRECT("AP80")+4*INDIRECT("AX80")+5*INDIRECT("BF80")+6*INDIRECT("BN80")</f>
        <v>0</v>
      </c>
      <c r="CJ80" s="1">
        <v>0</v>
      </c>
      <c r="CK80" s="1">
        <f ca="1">INDIRECT("AA80")+2*INDIRECT("AI80")+3*INDIRECT("AQ80")+4*INDIRECT("AY80")+5*INDIRECT("BG80")+6*INDIRECT("BO80")</f>
        <v>0</v>
      </c>
      <c r="CL80" s="1">
        <v>0</v>
      </c>
      <c r="CM80" s="1">
        <f ca="1">INDIRECT("T80")+2*INDIRECT("U80")+3*INDIRECT("V80")+4*INDIRECT("W80")+5*INDIRECT("X80")+6*INDIRECT("Y80")+7*INDIRECT("Z80")+8*INDIRECT("AA80")</f>
        <v>0</v>
      </c>
      <c r="CN80" s="1">
        <v>0</v>
      </c>
      <c r="CO80" s="1">
        <f ca="1">INDIRECT("AB80")+2*INDIRECT("AC80")+3*INDIRECT("AD80")+4*INDIRECT("AE80")+5*INDIRECT("AF80")+6*INDIRECT("AG80")+7*INDIRECT("AH80")+8*INDIRECT("AI80")</f>
        <v>64540</v>
      </c>
      <c r="CP80" s="1">
        <v>64540</v>
      </c>
      <c r="CQ80" s="1">
        <f ca="1">INDIRECT("AJ80")+2*INDIRECT("AK80")+3*INDIRECT("AL80")+4*INDIRECT("AM80")+5*INDIRECT("AN80")+6*INDIRECT("AO80")+7*INDIRECT("AP80")+8*INDIRECT("AQ80")</f>
        <v>0</v>
      </c>
      <c r="CR80" s="1">
        <v>0</v>
      </c>
      <c r="CS80" s="1">
        <f ca="1">INDIRECT("AR80")+2*INDIRECT("AS80")+3*INDIRECT("AT80")+4*INDIRECT("AU80")+5*INDIRECT("AV80")+6*INDIRECT("AW80")+7*INDIRECT("AX80")+8*INDIRECT("AY80")</f>
        <v>0</v>
      </c>
      <c r="CT80" s="1">
        <v>0</v>
      </c>
      <c r="CU80" s="1">
        <f ca="1">INDIRECT("AZ80")+2*INDIRECT("BA80")+3*INDIRECT("BB80")+4*INDIRECT("BC80")+5*INDIRECT("BD80")+6*INDIRECT("BE80")+7*INDIRECT("BF80")+8*INDIRECT("BG80")</f>
        <v>0</v>
      </c>
      <c r="CV80" s="1">
        <v>0</v>
      </c>
      <c r="CW80" s="1">
        <f ca="1">INDIRECT("BH80")+2*INDIRECT("BI80")+3*INDIRECT("BJ80")+4*INDIRECT("BK80")+5*INDIRECT("BL80")+6*INDIRECT("BM80")+7*INDIRECT("BN80")+8*INDIRECT("BO80")</f>
        <v>7120</v>
      </c>
      <c r="CX80" s="1">
        <v>7120</v>
      </c>
    </row>
    <row r="81" spans="1:73" ht="11.25">
      <c r="A81" s="25"/>
      <c r="B81" s="25"/>
      <c r="C81" s="27" t="s">
        <v>103</v>
      </c>
      <c r="D81" s="26" t="s">
        <v>0</v>
      </c>
      <c r="E81" s="1" t="s">
        <v>6</v>
      </c>
      <c r="F81" s="7">
        <f>SUM(F79:F80)</f>
        <v>0</v>
      </c>
      <c r="G81" s="6">
        <f>SUM(G79:G80)</f>
        <v>0</v>
      </c>
      <c r="H81" s="6">
        <f>SUM(H79:H80)</f>
        <v>578</v>
      </c>
      <c r="I81" s="6">
        <f>SUM(I79:I80)</f>
        <v>1000</v>
      </c>
      <c r="J81" s="6">
        <f>SUM(J79:J80)</f>
        <v>17910</v>
      </c>
      <c r="K81" s="6">
        <f>SUM(K79:K80)</f>
        <v>0</v>
      </c>
      <c r="L81" s="6">
        <f>SUM(L79:L80)</f>
        <v>0</v>
      </c>
      <c r="M81" s="6">
        <f>SUM(M79:M80)</f>
        <v>0</v>
      </c>
      <c r="N81" s="7">
        <f>SUM(N79:N80)</f>
        <v>30</v>
      </c>
      <c r="O81" s="6">
        <f>SUM(O79:O80)</f>
        <v>15978</v>
      </c>
      <c r="P81" s="6">
        <f>SUM(P79:P80)</f>
        <v>0</v>
      </c>
      <c r="Q81" s="6">
        <f>SUM(Q79:Q80)</f>
        <v>1283</v>
      </c>
      <c r="R81" s="6">
        <f>SUM(R79:R80)</f>
        <v>265</v>
      </c>
      <c r="S81" s="6">
        <f>SUM(S79:S80)</f>
        <v>1932</v>
      </c>
      <c r="T81" s="8"/>
      <c r="U81" s="5"/>
      <c r="V81" s="5"/>
      <c r="W81" s="5"/>
      <c r="X81" s="5"/>
      <c r="Y81" s="5"/>
      <c r="Z81" s="5"/>
      <c r="AA81" s="5"/>
      <c r="AB81" s="8"/>
      <c r="AC81" s="5"/>
      <c r="AD81" s="5"/>
      <c r="AE81" s="5"/>
      <c r="AF81" s="5"/>
      <c r="AG81" s="5"/>
      <c r="AH81" s="5"/>
      <c r="AI81" s="5"/>
      <c r="AJ81" s="8"/>
      <c r="AK81" s="5"/>
      <c r="AL81" s="5"/>
      <c r="AM81" s="5"/>
      <c r="AN81" s="5"/>
      <c r="AO81" s="5"/>
      <c r="AP81" s="5"/>
      <c r="AQ81" s="5"/>
      <c r="AR81" s="8"/>
      <c r="AS81" s="5"/>
      <c r="AT81" s="5"/>
      <c r="AU81" s="5"/>
      <c r="AV81" s="5"/>
      <c r="AW81" s="5"/>
      <c r="AX81" s="5"/>
      <c r="AY81" s="5"/>
      <c r="AZ81" s="8"/>
      <c r="BA81" s="5"/>
      <c r="BB81" s="5"/>
      <c r="BC81" s="5"/>
      <c r="BD81" s="5"/>
      <c r="BE81" s="5"/>
      <c r="BF81" s="5"/>
      <c r="BG81" s="5"/>
      <c r="BH81" s="8"/>
      <c r="BI81" s="5"/>
      <c r="BJ81" s="5"/>
      <c r="BK81" s="5"/>
      <c r="BL81" s="5"/>
      <c r="BM81" s="5"/>
      <c r="BN81" s="5"/>
      <c r="BO81" s="5"/>
      <c r="BP81" s="9">
        <v>0</v>
      </c>
      <c r="BQ81" s="1" t="s">
        <v>0</v>
      </c>
      <c r="BR81" s="1" t="s">
        <v>0</v>
      </c>
      <c r="BS81" s="1" t="s">
        <v>0</v>
      </c>
      <c r="BT81" s="1" t="s">
        <v>0</v>
      </c>
      <c r="BU81" s="1" t="s">
        <v>0</v>
      </c>
    </row>
    <row r="82" spans="3:73" ht="11.25">
      <c r="C82" s="1" t="s">
        <v>0</v>
      </c>
      <c r="D82" s="1" t="s">
        <v>0</v>
      </c>
      <c r="E82" s="1" t="s">
        <v>0</v>
      </c>
      <c r="F82" s="7"/>
      <c r="G82" s="6"/>
      <c r="H82" s="6"/>
      <c r="I82" s="6"/>
      <c r="J82" s="6"/>
      <c r="K82" s="6"/>
      <c r="L82" s="6"/>
      <c r="M82" s="6"/>
      <c r="N82" s="7"/>
      <c r="O82" s="6"/>
      <c r="P82" s="6"/>
      <c r="Q82" s="6"/>
      <c r="R82" s="6"/>
      <c r="S82" s="6"/>
      <c r="T82" s="8"/>
      <c r="U82" s="5"/>
      <c r="V82" s="5"/>
      <c r="W82" s="5"/>
      <c r="X82" s="5"/>
      <c r="Y82" s="5"/>
      <c r="Z82" s="5"/>
      <c r="AA82" s="5"/>
      <c r="AB82" s="8"/>
      <c r="AC82" s="5"/>
      <c r="AD82" s="5"/>
      <c r="AE82" s="5"/>
      <c r="AF82" s="5"/>
      <c r="AG82" s="5"/>
      <c r="AH82" s="5"/>
      <c r="AI82" s="5"/>
      <c r="AJ82" s="8"/>
      <c r="AK82" s="5"/>
      <c r="AL82" s="5"/>
      <c r="AM82" s="5"/>
      <c r="AN82" s="5"/>
      <c r="AO82" s="5"/>
      <c r="AP82" s="5"/>
      <c r="AQ82" s="5"/>
      <c r="AR82" s="8"/>
      <c r="AS82" s="5"/>
      <c r="AT82" s="5"/>
      <c r="AU82" s="5"/>
      <c r="AV82" s="5"/>
      <c r="AW82" s="5"/>
      <c r="AX82" s="5"/>
      <c r="AY82" s="5"/>
      <c r="AZ82" s="8"/>
      <c r="BA82" s="5"/>
      <c r="BB82" s="5"/>
      <c r="BC82" s="5"/>
      <c r="BD82" s="5"/>
      <c r="BE82" s="5"/>
      <c r="BF82" s="5"/>
      <c r="BG82" s="5"/>
      <c r="BH82" s="8"/>
      <c r="BI82" s="5"/>
      <c r="BJ82" s="5"/>
      <c r="BK82" s="5"/>
      <c r="BL82" s="5"/>
      <c r="BM82" s="5"/>
      <c r="BN82" s="5"/>
      <c r="BO82" s="5"/>
      <c r="BP82" s="9"/>
      <c r="BT82" s="1" t="s">
        <v>0</v>
      </c>
      <c r="BU82" s="1" t="s">
        <v>0</v>
      </c>
    </row>
    <row r="83" spans="1:102" ht="11.25">
      <c r="A83" s="30" t="s">
        <v>1</v>
      </c>
      <c r="B83" s="31" t="str">
        <f>HYPERLINK("http://www.dot.ca.gov/hq/transprog/stip2004/ff_sheets/03-2411.xls","2411")</f>
        <v>2411</v>
      </c>
      <c r="C83" s="30" t="s">
        <v>63</v>
      </c>
      <c r="D83" s="30" t="s">
        <v>43</v>
      </c>
      <c r="E83" s="30" t="s">
        <v>3</v>
      </c>
      <c r="F83" s="32">
        <f ca="1">INDIRECT("T83")+INDIRECT("AB83")+INDIRECT("AJ83")+INDIRECT("AR83")+INDIRECT("AZ83")+INDIRECT("BH83")</f>
        <v>308</v>
      </c>
      <c r="G83" s="33">
        <f ca="1">INDIRECT("U83")+INDIRECT("AC83")+INDIRECT("AK83")+INDIRECT("AS83")+INDIRECT("BA83")+INDIRECT("BI83")</f>
        <v>0</v>
      </c>
      <c r="H83" s="33">
        <f ca="1">INDIRECT("V83")+INDIRECT("AD83")+INDIRECT("AL83")+INDIRECT("AT83")+INDIRECT("BB83")+INDIRECT("BJ83")</f>
        <v>723</v>
      </c>
      <c r="I83" s="33">
        <f ca="1">INDIRECT("W83")+INDIRECT("AE83")+INDIRECT("AM83")+INDIRECT("AU83")+INDIRECT("BC83")+INDIRECT("BK83")</f>
        <v>0</v>
      </c>
      <c r="J83" s="33">
        <f ca="1">INDIRECT("X83")+INDIRECT("AF83")+INDIRECT("AN83")+INDIRECT("AV83")+INDIRECT("BD83")+INDIRECT("BL83")</f>
        <v>2283</v>
      </c>
      <c r="K83" s="33">
        <f ca="1">INDIRECT("Y83")+INDIRECT("AG83")+INDIRECT("AO83")+INDIRECT("AW83")+INDIRECT("BE83")+INDIRECT("BM83")</f>
        <v>0</v>
      </c>
      <c r="L83" s="33">
        <f ca="1">INDIRECT("Z83")+INDIRECT("AH83")+INDIRECT("AP83")+INDIRECT("AX83")+INDIRECT("BF83")+INDIRECT("BN83")</f>
        <v>0</v>
      </c>
      <c r="M83" s="33">
        <f ca="1">INDIRECT("AA83")+INDIRECT("AI83")+INDIRECT("AQ83")+INDIRECT("AY83")+INDIRECT("BG83")+INDIRECT("BO83")</f>
        <v>0</v>
      </c>
      <c r="N83" s="32">
        <f ca="1">INDIRECT("T83")+INDIRECT("U83")+INDIRECT("V83")+INDIRECT("W83")+INDIRECT("X83")+INDIRECT("Y83")+INDIRECT("Z83")+INDIRECT("AA83")</f>
        <v>367</v>
      </c>
      <c r="O83" s="33">
        <f ca="1">INDIRECT("AB83")+INDIRECT("AC83")+INDIRECT("AD83")+INDIRECT("AE83")+INDIRECT("AF83")+INDIRECT("AG83")+INDIRECT("AH83")+INDIRECT("AI83")</f>
        <v>1930</v>
      </c>
      <c r="P83" s="33">
        <f ca="1">INDIRECT("AJ83")+INDIRECT("AK83")+INDIRECT("AL83")+INDIRECT("AM83")+INDIRECT("AN83")+INDIRECT("AO83")+INDIRECT("AP83")+INDIRECT("AQ83")</f>
        <v>0</v>
      </c>
      <c r="Q83" s="33">
        <f ca="1">INDIRECT("AR83")+INDIRECT("AS83")+INDIRECT("AT83")+INDIRECT("AU83")+INDIRECT("AV83")+INDIRECT("AW83")+INDIRECT("AX83")+INDIRECT("AY83")</f>
        <v>308</v>
      </c>
      <c r="R83" s="33">
        <f ca="1">INDIRECT("AZ83")+INDIRECT("BA83")+INDIRECT("BB83")+INDIRECT("BC83")+INDIRECT("BD83")+INDIRECT("BE83")+INDIRECT("BF83")+INDIRECT("BG83")</f>
        <v>356</v>
      </c>
      <c r="S83" s="33">
        <f ca="1">INDIRECT("BH83")+INDIRECT("BI83")+INDIRECT("BJ83")+INDIRECT("BK83")+INDIRECT("BL83")+INDIRECT("BM83")+INDIRECT("BN83")+INDIRECT("BO83")</f>
        <v>353</v>
      </c>
      <c r="T83" s="34"/>
      <c r="U83" s="35"/>
      <c r="V83" s="35">
        <v>367</v>
      </c>
      <c r="W83" s="35"/>
      <c r="X83" s="35"/>
      <c r="Y83" s="35"/>
      <c r="Z83" s="35"/>
      <c r="AA83" s="35"/>
      <c r="AB83" s="34"/>
      <c r="AC83" s="35"/>
      <c r="AD83" s="35"/>
      <c r="AE83" s="35"/>
      <c r="AF83" s="35">
        <v>1930</v>
      </c>
      <c r="AG83" s="35"/>
      <c r="AH83" s="35"/>
      <c r="AI83" s="35"/>
      <c r="AJ83" s="34"/>
      <c r="AK83" s="35"/>
      <c r="AL83" s="35"/>
      <c r="AM83" s="35"/>
      <c r="AN83" s="35"/>
      <c r="AO83" s="35"/>
      <c r="AP83" s="35"/>
      <c r="AQ83" s="35"/>
      <c r="AR83" s="34">
        <v>308</v>
      </c>
      <c r="AS83" s="35"/>
      <c r="AT83" s="35"/>
      <c r="AU83" s="35"/>
      <c r="AV83" s="35"/>
      <c r="AW83" s="35"/>
      <c r="AX83" s="35"/>
      <c r="AY83" s="35"/>
      <c r="AZ83" s="34"/>
      <c r="BA83" s="35"/>
      <c r="BB83" s="35">
        <v>356</v>
      </c>
      <c r="BC83" s="35"/>
      <c r="BD83" s="35"/>
      <c r="BE83" s="35"/>
      <c r="BF83" s="35"/>
      <c r="BG83" s="35"/>
      <c r="BH83" s="34"/>
      <c r="BI83" s="35"/>
      <c r="BJ83" s="35"/>
      <c r="BK83" s="35"/>
      <c r="BL83" s="35">
        <v>353</v>
      </c>
      <c r="BM83" s="35"/>
      <c r="BN83" s="35"/>
      <c r="BO83" s="36"/>
      <c r="BP83" s="9">
        <v>10200000065</v>
      </c>
      <c r="BQ83" s="1" t="s">
        <v>3</v>
      </c>
      <c r="BR83" s="1" t="s">
        <v>0</v>
      </c>
      <c r="BS83" s="1" t="s">
        <v>0</v>
      </c>
      <c r="BT83" s="1" t="s">
        <v>0</v>
      </c>
      <c r="BU83" s="1" t="s">
        <v>49</v>
      </c>
      <c r="BW83" s="1">
        <f ca="1">INDIRECT("T83")+2*INDIRECT("AB83")+3*INDIRECT("AJ83")+4*INDIRECT("AR83")+5*INDIRECT("AZ83")+6*INDIRECT("BH83")</f>
        <v>1232</v>
      </c>
      <c r="BX83" s="1">
        <v>1232</v>
      </c>
      <c r="BY83" s="1">
        <f ca="1">INDIRECT("U83")+2*INDIRECT("AC83")+3*INDIRECT("AK83")+4*INDIRECT("AS83")+5*INDIRECT("BA83")+6*INDIRECT("BI83")</f>
        <v>0</v>
      </c>
      <c r="BZ83" s="1">
        <v>0</v>
      </c>
      <c r="CA83" s="1">
        <f ca="1">INDIRECT("V83")+2*INDIRECT("AD83")+3*INDIRECT("AL83")+4*INDIRECT("AT83")+5*INDIRECT("BB83")+6*INDIRECT("BJ83")</f>
        <v>2147</v>
      </c>
      <c r="CB83" s="1">
        <v>2147</v>
      </c>
      <c r="CC83" s="1">
        <f ca="1">INDIRECT("W83")+2*INDIRECT("AE83")+3*INDIRECT("AM83")+4*INDIRECT("AU83")+5*INDIRECT("BC83")+6*INDIRECT("BK83")</f>
        <v>0</v>
      </c>
      <c r="CD83" s="1">
        <v>0</v>
      </c>
      <c r="CE83" s="1">
        <f ca="1">INDIRECT("X83")+2*INDIRECT("AF83")+3*INDIRECT("AN83")+4*INDIRECT("AV83")+5*INDIRECT("BD83")+6*INDIRECT("BL83")</f>
        <v>5978</v>
      </c>
      <c r="CF83" s="1">
        <v>5978</v>
      </c>
      <c r="CG83" s="1">
        <f ca="1">INDIRECT("Y83")+2*INDIRECT("AG83")+3*INDIRECT("AO83")+4*INDIRECT("AW83")+5*INDIRECT("BE83")+6*INDIRECT("BM83")</f>
        <v>0</v>
      </c>
      <c r="CH83" s="1">
        <v>0</v>
      </c>
      <c r="CI83" s="1">
        <f ca="1">INDIRECT("Z83")+2*INDIRECT("AH83")+3*INDIRECT("AP83")+4*INDIRECT("AX83")+5*INDIRECT("BF83")+6*INDIRECT("BN83")</f>
        <v>0</v>
      </c>
      <c r="CJ83" s="1">
        <v>0</v>
      </c>
      <c r="CK83" s="1">
        <f ca="1">INDIRECT("AA83")+2*INDIRECT("AI83")+3*INDIRECT("AQ83")+4*INDIRECT("AY83")+5*INDIRECT("BG83")+6*INDIRECT("BO83")</f>
        <v>0</v>
      </c>
      <c r="CL83" s="1">
        <v>0</v>
      </c>
      <c r="CM83" s="1">
        <f ca="1">INDIRECT("T83")+2*INDIRECT("U83")+3*INDIRECT("V83")+4*INDIRECT("W83")+5*INDIRECT("X83")+6*INDIRECT("Y83")+7*INDIRECT("Z83")+8*INDIRECT("AA83")</f>
        <v>1101</v>
      </c>
      <c r="CN83" s="1">
        <v>1101</v>
      </c>
      <c r="CO83" s="1">
        <f ca="1">INDIRECT("AB83")+2*INDIRECT("AC83")+3*INDIRECT("AD83")+4*INDIRECT("AE83")+5*INDIRECT("AF83")+6*INDIRECT("AG83")+7*INDIRECT("AH83")+8*INDIRECT("AI83")</f>
        <v>9650</v>
      </c>
      <c r="CP83" s="1">
        <v>9650</v>
      </c>
      <c r="CQ83" s="1">
        <f ca="1">INDIRECT("AJ83")+2*INDIRECT("AK83")+3*INDIRECT("AL83")+4*INDIRECT("AM83")+5*INDIRECT("AN83")+6*INDIRECT("AO83")+7*INDIRECT("AP83")+8*INDIRECT("AQ83")</f>
        <v>0</v>
      </c>
      <c r="CR83" s="1">
        <v>0</v>
      </c>
      <c r="CS83" s="1">
        <f ca="1">INDIRECT("AR83")+2*INDIRECT("AS83")+3*INDIRECT("AT83")+4*INDIRECT("AU83")+5*INDIRECT("AV83")+6*INDIRECT("AW83")+7*INDIRECT("AX83")+8*INDIRECT("AY83")</f>
        <v>308</v>
      </c>
      <c r="CT83" s="1">
        <v>308</v>
      </c>
      <c r="CU83" s="1">
        <f ca="1">INDIRECT("AZ83")+2*INDIRECT("BA83")+3*INDIRECT("BB83")+4*INDIRECT("BC83")+5*INDIRECT("BD83")+6*INDIRECT("BE83")+7*INDIRECT("BF83")+8*INDIRECT("BG83")</f>
        <v>1068</v>
      </c>
      <c r="CV83" s="1">
        <v>1068</v>
      </c>
      <c r="CW83" s="1">
        <f ca="1">INDIRECT("BH83")+2*INDIRECT("BI83")+3*INDIRECT("BJ83")+4*INDIRECT("BK83")+5*INDIRECT("BL83")+6*INDIRECT("BM83")+7*INDIRECT("BN83")+8*INDIRECT("BO83")</f>
        <v>1765</v>
      </c>
      <c r="CX83" s="1">
        <v>1765</v>
      </c>
    </row>
    <row r="84" spans="1:73" ht="11.25">
      <c r="A84" s="1" t="s">
        <v>0</v>
      </c>
      <c r="B84" s="1" t="s">
        <v>67</v>
      </c>
      <c r="C84" s="1" t="s">
        <v>68</v>
      </c>
      <c r="D84" s="1" t="s">
        <v>69</v>
      </c>
      <c r="E84" s="1" t="s">
        <v>6</v>
      </c>
      <c r="F84" s="7">
        <f>SUM(F83:F83)</f>
        <v>308</v>
      </c>
      <c r="G84" s="6">
        <f>SUM(G83:G83)</f>
        <v>0</v>
      </c>
      <c r="H84" s="6">
        <f>SUM(H83:H83)</f>
        <v>723</v>
      </c>
      <c r="I84" s="6">
        <f>SUM(I83:I83)</f>
        <v>0</v>
      </c>
      <c r="J84" s="6">
        <f>SUM(J83:J83)</f>
        <v>2283</v>
      </c>
      <c r="K84" s="6">
        <f>SUM(K83:K83)</f>
        <v>0</v>
      </c>
      <c r="L84" s="6">
        <f>SUM(L83:L83)</f>
        <v>0</v>
      </c>
      <c r="M84" s="6">
        <f>SUM(M83:M83)</f>
        <v>0</v>
      </c>
      <c r="N84" s="7">
        <f>SUM(N83:N83)</f>
        <v>367</v>
      </c>
      <c r="O84" s="6">
        <f>SUM(O83:O83)</f>
        <v>1930</v>
      </c>
      <c r="P84" s="6">
        <f>SUM(P83:P83)</f>
        <v>0</v>
      </c>
      <c r="Q84" s="6">
        <f>SUM(Q83:Q83)</f>
        <v>308</v>
      </c>
      <c r="R84" s="6">
        <f>SUM(R83:R83)</f>
        <v>356</v>
      </c>
      <c r="S84" s="6">
        <f>SUM(S83:S83)</f>
        <v>353</v>
      </c>
      <c r="T84" s="8"/>
      <c r="U84" s="5"/>
      <c r="V84" s="5"/>
      <c r="W84" s="5"/>
      <c r="X84" s="5"/>
      <c r="Y84" s="5"/>
      <c r="Z84" s="5"/>
      <c r="AA84" s="5"/>
      <c r="AB84" s="8"/>
      <c r="AC84" s="5"/>
      <c r="AD84" s="5"/>
      <c r="AE84" s="5"/>
      <c r="AF84" s="5"/>
      <c r="AG84" s="5"/>
      <c r="AH84" s="5"/>
      <c r="AI84" s="5"/>
      <c r="AJ84" s="8"/>
      <c r="AK84" s="5"/>
      <c r="AL84" s="5"/>
      <c r="AM84" s="5"/>
      <c r="AN84" s="5"/>
      <c r="AO84" s="5"/>
      <c r="AP84" s="5"/>
      <c r="AQ84" s="5"/>
      <c r="AR84" s="8"/>
      <c r="AS84" s="5"/>
      <c r="AT84" s="5"/>
      <c r="AU84" s="5"/>
      <c r="AV84" s="5"/>
      <c r="AW84" s="5"/>
      <c r="AX84" s="5"/>
      <c r="AY84" s="5"/>
      <c r="AZ84" s="8"/>
      <c r="BA84" s="5"/>
      <c r="BB84" s="5"/>
      <c r="BC84" s="5"/>
      <c r="BD84" s="5"/>
      <c r="BE84" s="5"/>
      <c r="BF84" s="5"/>
      <c r="BG84" s="5"/>
      <c r="BH84" s="8"/>
      <c r="BI84" s="5"/>
      <c r="BJ84" s="5"/>
      <c r="BK84" s="5"/>
      <c r="BL84" s="5"/>
      <c r="BM84" s="5"/>
      <c r="BN84" s="5"/>
      <c r="BO84" s="5"/>
      <c r="BP84" s="9">
        <v>0</v>
      </c>
      <c r="BQ84" s="1" t="s">
        <v>0</v>
      </c>
      <c r="BR84" s="1" t="s">
        <v>0</v>
      </c>
      <c r="BS84" s="1" t="s">
        <v>0</v>
      </c>
      <c r="BT84" s="1" t="s">
        <v>0</v>
      </c>
      <c r="BU84" s="1" t="s">
        <v>0</v>
      </c>
    </row>
    <row r="85" spans="1:73" ht="11.25">
      <c r="A85" s="25"/>
      <c r="B85" s="25"/>
      <c r="C85" s="27" t="s">
        <v>103</v>
      </c>
      <c r="D85" s="26" t="s">
        <v>0</v>
      </c>
      <c r="E85" s="1" t="s">
        <v>0</v>
      </c>
      <c r="F85" s="7"/>
      <c r="G85" s="6"/>
      <c r="H85" s="6"/>
      <c r="I85" s="6"/>
      <c r="J85" s="6"/>
      <c r="K85" s="6"/>
      <c r="L85" s="6"/>
      <c r="M85" s="6"/>
      <c r="N85" s="7"/>
      <c r="O85" s="6"/>
      <c r="P85" s="6"/>
      <c r="Q85" s="6"/>
      <c r="R85" s="6"/>
      <c r="S85" s="6"/>
      <c r="T85" s="8"/>
      <c r="U85" s="5"/>
      <c r="V85" s="5"/>
      <c r="W85" s="5"/>
      <c r="X85" s="5"/>
      <c r="Y85" s="5"/>
      <c r="Z85" s="5"/>
      <c r="AA85" s="5"/>
      <c r="AB85" s="8"/>
      <c r="AC85" s="5"/>
      <c r="AD85" s="5"/>
      <c r="AE85" s="5"/>
      <c r="AF85" s="5"/>
      <c r="AG85" s="5"/>
      <c r="AH85" s="5"/>
      <c r="AI85" s="5"/>
      <c r="AJ85" s="8"/>
      <c r="AK85" s="5"/>
      <c r="AL85" s="5"/>
      <c r="AM85" s="5"/>
      <c r="AN85" s="5"/>
      <c r="AO85" s="5"/>
      <c r="AP85" s="5"/>
      <c r="AQ85" s="5"/>
      <c r="AR85" s="8"/>
      <c r="AS85" s="5"/>
      <c r="AT85" s="5"/>
      <c r="AU85" s="5"/>
      <c r="AV85" s="5"/>
      <c r="AW85" s="5"/>
      <c r="AX85" s="5"/>
      <c r="AY85" s="5"/>
      <c r="AZ85" s="8"/>
      <c r="BA85" s="5"/>
      <c r="BB85" s="5"/>
      <c r="BC85" s="5"/>
      <c r="BD85" s="5"/>
      <c r="BE85" s="5"/>
      <c r="BF85" s="5"/>
      <c r="BG85" s="5"/>
      <c r="BH85" s="8"/>
      <c r="BI85" s="5"/>
      <c r="BJ85" s="5"/>
      <c r="BK85" s="5"/>
      <c r="BL85" s="5"/>
      <c r="BM85" s="5"/>
      <c r="BN85" s="5"/>
      <c r="BO85" s="5"/>
      <c r="BP85" s="9">
        <v>0</v>
      </c>
      <c r="BQ85" s="1" t="s">
        <v>0</v>
      </c>
      <c r="BR85" s="1" t="s">
        <v>0</v>
      </c>
      <c r="BS85" s="1" t="s">
        <v>0</v>
      </c>
      <c r="BT85" s="1" t="s">
        <v>0</v>
      </c>
      <c r="BU85" s="1" t="s">
        <v>0</v>
      </c>
    </row>
    <row r="86" spans="1:102" ht="11.25">
      <c r="A86" s="30" t="s">
        <v>1</v>
      </c>
      <c r="B86" s="31" t="str">
        <f>HYPERLINK("http://www.dot.ca.gov/hq/transprog/stip2004/ff_sheets/03-2415.xls","2415")</f>
        <v>2415</v>
      </c>
      <c r="C86" s="30" t="s">
        <v>63</v>
      </c>
      <c r="D86" s="30" t="s">
        <v>43</v>
      </c>
      <c r="E86" s="30" t="s">
        <v>3</v>
      </c>
      <c r="F86" s="32">
        <f ca="1">INDIRECT("T86")+INDIRECT("AB86")+INDIRECT("AJ86")+INDIRECT("AR86")+INDIRECT("AZ86")+INDIRECT("BH86")</f>
        <v>0</v>
      </c>
      <c r="G86" s="33">
        <f ca="1">INDIRECT("U86")+INDIRECT("AC86")+INDIRECT("AK86")+INDIRECT("AS86")+INDIRECT("BA86")+INDIRECT("BI86")</f>
        <v>1081</v>
      </c>
      <c r="H86" s="33">
        <f ca="1">INDIRECT("V86")+INDIRECT("AD86")+INDIRECT("AL86")+INDIRECT("AT86")+INDIRECT("BB86")+INDIRECT("BJ86")</f>
        <v>0</v>
      </c>
      <c r="I86" s="33">
        <f ca="1">INDIRECT("W86")+INDIRECT("AE86")+INDIRECT("AM86")+INDIRECT("AU86")+INDIRECT("BC86")+INDIRECT("BK86")</f>
        <v>0</v>
      </c>
      <c r="J86" s="33">
        <f ca="1">INDIRECT("X86")+INDIRECT("AF86")+INDIRECT("AN86")+INDIRECT("AV86")+INDIRECT("BD86")+INDIRECT("BL86")</f>
        <v>0</v>
      </c>
      <c r="K86" s="33">
        <f ca="1">INDIRECT("Y86")+INDIRECT("AG86")+INDIRECT("AO86")+INDIRECT("AW86")+INDIRECT("BE86")+INDIRECT("BM86")</f>
        <v>0</v>
      </c>
      <c r="L86" s="33">
        <f ca="1">INDIRECT("Z86")+INDIRECT("AH86")+INDIRECT("AP86")+INDIRECT("AX86")+INDIRECT("BF86")+INDIRECT("BN86")</f>
        <v>0</v>
      </c>
      <c r="M86" s="33">
        <f ca="1">INDIRECT("AA86")+INDIRECT("AI86")+INDIRECT("AQ86")+INDIRECT("AY86")+INDIRECT("BG86")+INDIRECT("BO86")</f>
        <v>0</v>
      </c>
      <c r="N86" s="32">
        <f ca="1">INDIRECT("T86")+INDIRECT("U86")+INDIRECT("V86")+INDIRECT("W86")+INDIRECT("X86")+INDIRECT("Y86")+INDIRECT("Z86")+INDIRECT("AA86")</f>
        <v>0</v>
      </c>
      <c r="O86" s="33">
        <f ca="1">INDIRECT("AB86")+INDIRECT("AC86")+INDIRECT("AD86")+INDIRECT("AE86")+INDIRECT("AF86")+INDIRECT("AG86")+INDIRECT("AH86")+INDIRECT("AI86")</f>
        <v>590</v>
      </c>
      <c r="P86" s="33">
        <f ca="1">INDIRECT("AJ86")+INDIRECT("AK86")+INDIRECT("AL86")+INDIRECT("AM86")+INDIRECT("AN86")+INDIRECT("AO86")+INDIRECT("AP86")+INDIRECT("AQ86")</f>
        <v>90</v>
      </c>
      <c r="Q86" s="33">
        <f ca="1">INDIRECT("AR86")+INDIRECT("AS86")+INDIRECT("AT86")+INDIRECT("AU86")+INDIRECT("AV86")+INDIRECT("AW86")+INDIRECT("AX86")+INDIRECT("AY86")</f>
        <v>220</v>
      </c>
      <c r="R86" s="33">
        <f ca="1">INDIRECT("AZ86")+INDIRECT("BA86")+INDIRECT("BB86")+INDIRECT("BC86")+INDIRECT("BD86")+INDIRECT("BE86")+INDIRECT("BF86")+INDIRECT("BG86")</f>
        <v>1</v>
      </c>
      <c r="S86" s="33">
        <f ca="1">INDIRECT("BH86")+INDIRECT("BI86")+INDIRECT("BJ86")+INDIRECT("BK86")+INDIRECT("BL86")+INDIRECT("BM86")+INDIRECT("BN86")+INDIRECT("BO86")</f>
        <v>180</v>
      </c>
      <c r="T86" s="34"/>
      <c r="U86" s="35"/>
      <c r="V86" s="35"/>
      <c r="W86" s="35"/>
      <c r="X86" s="35"/>
      <c r="Y86" s="35"/>
      <c r="Z86" s="35"/>
      <c r="AA86" s="35"/>
      <c r="AB86" s="34"/>
      <c r="AC86" s="35">
        <v>590</v>
      </c>
      <c r="AD86" s="35"/>
      <c r="AE86" s="35"/>
      <c r="AF86" s="35"/>
      <c r="AG86" s="35"/>
      <c r="AH86" s="35"/>
      <c r="AI86" s="35"/>
      <c r="AJ86" s="34"/>
      <c r="AK86" s="35">
        <v>90</v>
      </c>
      <c r="AL86" s="35"/>
      <c r="AM86" s="35"/>
      <c r="AN86" s="35"/>
      <c r="AO86" s="35"/>
      <c r="AP86" s="35"/>
      <c r="AQ86" s="35"/>
      <c r="AR86" s="34"/>
      <c r="AS86" s="35">
        <v>220</v>
      </c>
      <c r="AT86" s="35"/>
      <c r="AU86" s="35"/>
      <c r="AV86" s="35"/>
      <c r="AW86" s="35"/>
      <c r="AX86" s="35"/>
      <c r="AY86" s="35"/>
      <c r="AZ86" s="34"/>
      <c r="BA86" s="35">
        <v>1</v>
      </c>
      <c r="BB86" s="35"/>
      <c r="BC86" s="35"/>
      <c r="BD86" s="35"/>
      <c r="BE86" s="35"/>
      <c r="BF86" s="35"/>
      <c r="BG86" s="35"/>
      <c r="BH86" s="34"/>
      <c r="BI86" s="35">
        <v>180</v>
      </c>
      <c r="BJ86" s="35"/>
      <c r="BK86" s="35"/>
      <c r="BL86" s="35"/>
      <c r="BM86" s="35"/>
      <c r="BN86" s="35"/>
      <c r="BO86" s="36"/>
      <c r="BP86" s="9">
        <v>10200000116</v>
      </c>
      <c r="BQ86" s="1" t="s">
        <v>3</v>
      </c>
      <c r="BR86" s="1" t="s">
        <v>0</v>
      </c>
      <c r="BS86" s="1" t="s">
        <v>0</v>
      </c>
      <c r="BT86" s="1" t="s">
        <v>0</v>
      </c>
      <c r="BU86" s="1" t="s">
        <v>49</v>
      </c>
      <c r="BW86" s="1">
        <f ca="1">INDIRECT("T86")+2*INDIRECT("AB86")+3*INDIRECT("AJ86")+4*INDIRECT("AR86")+5*INDIRECT("AZ86")+6*INDIRECT("BH86")</f>
        <v>0</v>
      </c>
      <c r="BX86" s="1">
        <v>0</v>
      </c>
      <c r="BY86" s="1">
        <f ca="1">INDIRECT("U86")+2*INDIRECT("AC86")+3*INDIRECT("AK86")+4*INDIRECT("AS86")+5*INDIRECT("BA86")+6*INDIRECT("BI86")</f>
        <v>3415</v>
      </c>
      <c r="BZ86" s="1">
        <v>3415</v>
      </c>
      <c r="CA86" s="1">
        <f ca="1">INDIRECT("V86")+2*INDIRECT("AD86")+3*INDIRECT("AL86")+4*INDIRECT("AT86")+5*INDIRECT("BB86")+6*INDIRECT("BJ86")</f>
        <v>0</v>
      </c>
      <c r="CB86" s="1">
        <v>0</v>
      </c>
      <c r="CC86" s="1">
        <f ca="1">INDIRECT("W86")+2*INDIRECT("AE86")+3*INDIRECT("AM86")+4*INDIRECT("AU86")+5*INDIRECT("BC86")+6*INDIRECT("BK86")</f>
        <v>0</v>
      </c>
      <c r="CD86" s="1">
        <v>0</v>
      </c>
      <c r="CE86" s="1">
        <f ca="1">INDIRECT("X86")+2*INDIRECT("AF86")+3*INDIRECT("AN86")+4*INDIRECT("AV86")+5*INDIRECT("BD86")+6*INDIRECT("BL86")</f>
        <v>0</v>
      </c>
      <c r="CF86" s="1">
        <v>0</v>
      </c>
      <c r="CG86" s="1">
        <f ca="1">INDIRECT("Y86")+2*INDIRECT("AG86")+3*INDIRECT("AO86")+4*INDIRECT("AW86")+5*INDIRECT("BE86")+6*INDIRECT("BM86")</f>
        <v>0</v>
      </c>
      <c r="CH86" s="1">
        <v>0</v>
      </c>
      <c r="CI86" s="1">
        <f ca="1">INDIRECT("Z86")+2*INDIRECT("AH86")+3*INDIRECT("AP86")+4*INDIRECT("AX86")+5*INDIRECT("BF86")+6*INDIRECT("BN86")</f>
        <v>0</v>
      </c>
      <c r="CJ86" s="1">
        <v>0</v>
      </c>
      <c r="CK86" s="1">
        <f ca="1">INDIRECT("AA86")+2*INDIRECT("AI86")+3*INDIRECT("AQ86")+4*INDIRECT("AY86")+5*INDIRECT("BG86")+6*INDIRECT("BO86")</f>
        <v>0</v>
      </c>
      <c r="CL86" s="1">
        <v>0</v>
      </c>
      <c r="CM86" s="1">
        <f ca="1">INDIRECT("T86")+2*INDIRECT("U86")+3*INDIRECT("V86")+4*INDIRECT("W86")+5*INDIRECT("X86")+6*INDIRECT("Y86")+7*INDIRECT("Z86")+8*INDIRECT("AA86")</f>
        <v>0</v>
      </c>
      <c r="CN86" s="1">
        <v>0</v>
      </c>
      <c r="CO86" s="1">
        <f ca="1">INDIRECT("AB86")+2*INDIRECT("AC86")+3*INDIRECT("AD86")+4*INDIRECT("AE86")+5*INDIRECT("AF86")+6*INDIRECT("AG86")+7*INDIRECT("AH86")+8*INDIRECT("AI86")</f>
        <v>1180</v>
      </c>
      <c r="CP86" s="1">
        <v>1180</v>
      </c>
      <c r="CQ86" s="1">
        <f ca="1">INDIRECT("AJ86")+2*INDIRECT("AK86")+3*INDIRECT("AL86")+4*INDIRECT("AM86")+5*INDIRECT("AN86")+6*INDIRECT("AO86")+7*INDIRECT("AP86")+8*INDIRECT("AQ86")</f>
        <v>180</v>
      </c>
      <c r="CR86" s="1">
        <v>180</v>
      </c>
      <c r="CS86" s="1">
        <f ca="1">INDIRECT("AR86")+2*INDIRECT("AS86")+3*INDIRECT("AT86")+4*INDIRECT("AU86")+5*INDIRECT("AV86")+6*INDIRECT("AW86")+7*INDIRECT("AX86")+8*INDIRECT("AY86")</f>
        <v>440</v>
      </c>
      <c r="CT86" s="1">
        <v>440</v>
      </c>
      <c r="CU86" s="1">
        <f ca="1">INDIRECT("AZ86")+2*INDIRECT("BA86")+3*INDIRECT("BB86")+4*INDIRECT("BC86")+5*INDIRECT("BD86")+6*INDIRECT("BE86")+7*INDIRECT("BF86")+8*INDIRECT("BG86")</f>
        <v>2</v>
      </c>
      <c r="CV86" s="1">
        <v>2</v>
      </c>
      <c r="CW86" s="1">
        <f ca="1">INDIRECT("BH86")+2*INDIRECT("BI86")+3*INDIRECT("BJ86")+4*INDIRECT("BK86")+5*INDIRECT("BL86")+6*INDIRECT("BM86")+7*INDIRECT("BN86")+8*INDIRECT("BO86")</f>
        <v>360</v>
      </c>
      <c r="CX86" s="1">
        <v>360</v>
      </c>
    </row>
    <row r="87" spans="1:73" ht="11.25">
      <c r="A87" s="1" t="s">
        <v>0</v>
      </c>
      <c r="B87" s="1" t="s">
        <v>70</v>
      </c>
      <c r="C87" s="1" t="s">
        <v>71</v>
      </c>
      <c r="D87" s="1" t="s">
        <v>72</v>
      </c>
      <c r="E87" s="1" t="s">
        <v>6</v>
      </c>
      <c r="F87" s="7">
        <f>SUM(F86:F86)</f>
        <v>0</v>
      </c>
      <c r="G87" s="6">
        <f>SUM(G86:G86)</f>
        <v>1081</v>
      </c>
      <c r="H87" s="6">
        <f>SUM(H86:H86)</f>
        <v>0</v>
      </c>
      <c r="I87" s="6">
        <f>SUM(I86:I86)</f>
        <v>0</v>
      </c>
      <c r="J87" s="6">
        <f>SUM(J86:J86)</f>
        <v>0</v>
      </c>
      <c r="K87" s="6">
        <f>SUM(K86:K86)</f>
        <v>0</v>
      </c>
      <c r="L87" s="6">
        <f>SUM(L86:L86)</f>
        <v>0</v>
      </c>
      <c r="M87" s="6">
        <f>SUM(M86:M86)</f>
        <v>0</v>
      </c>
      <c r="N87" s="7">
        <f>SUM(N86:N86)</f>
        <v>0</v>
      </c>
      <c r="O87" s="6">
        <f>SUM(O86:O86)</f>
        <v>590</v>
      </c>
      <c r="P87" s="6">
        <f>SUM(P86:P86)</f>
        <v>90</v>
      </c>
      <c r="Q87" s="6">
        <f>SUM(Q86:Q86)</f>
        <v>220</v>
      </c>
      <c r="R87" s="6">
        <f>SUM(R86:R86)</f>
        <v>1</v>
      </c>
      <c r="S87" s="6">
        <f>SUM(S86:S86)</f>
        <v>180</v>
      </c>
      <c r="T87" s="8"/>
      <c r="U87" s="5"/>
      <c r="V87" s="5"/>
      <c r="W87" s="5"/>
      <c r="X87" s="5"/>
      <c r="Y87" s="5"/>
      <c r="Z87" s="5"/>
      <c r="AA87" s="5"/>
      <c r="AB87" s="8"/>
      <c r="AC87" s="5"/>
      <c r="AD87" s="5"/>
      <c r="AE87" s="5"/>
      <c r="AF87" s="5"/>
      <c r="AG87" s="5"/>
      <c r="AH87" s="5"/>
      <c r="AI87" s="5"/>
      <c r="AJ87" s="8"/>
      <c r="AK87" s="5"/>
      <c r="AL87" s="5"/>
      <c r="AM87" s="5"/>
      <c r="AN87" s="5"/>
      <c r="AO87" s="5"/>
      <c r="AP87" s="5"/>
      <c r="AQ87" s="5"/>
      <c r="AR87" s="8"/>
      <c r="AS87" s="5"/>
      <c r="AT87" s="5"/>
      <c r="AU87" s="5"/>
      <c r="AV87" s="5"/>
      <c r="AW87" s="5"/>
      <c r="AX87" s="5"/>
      <c r="AY87" s="5"/>
      <c r="AZ87" s="8"/>
      <c r="BA87" s="5"/>
      <c r="BB87" s="5"/>
      <c r="BC87" s="5"/>
      <c r="BD87" s="5"/>
      <c r="BE87" s="5"/>
      <c r="BF87" s="5"/>
      <c r="BG87" s="5"/>
      <c r="BH87" s="8"/>
      <c r="BI87" s="5"/>
      <c r="BJ87" s="5"/>
      <c r="BK87" s="5"/>
      <c r="BL87" s="5"/>
      <c r="BM87" s="5"/>
      <c r="BN87" s="5"/>
      <c r="BO87" s="5"/>
      <c r="BP87" s="9">
        <v>0</v>
      </c>
      <c r="BQ87" s="1" t="s">
        <v>0</v>
      </c>
      <c r="BR87" s="1" t="s">
        <v>0</v>
      </c>
      <c r="BS87" s="1" t="s">
        <v>0</v>
      </c>
      <c r="BT87" s="1" t="s">
        <v>0</v>
      </c>
      <c r="BU87" s="1" t="s">
        <v>0</v>
      </c>
    </row>
    <row r="88" spans="1:73" ht="11.25">
      <c r="A88" s="37"/>
      <c r="B88" s="37"/>
      <c r="C88" s="38" t="s">
        <v>103</v>
      </c>
      <c r="D88" s="39" t="s">
        <v>0</v>
      </c>
      <c r="E88" s="40" t="s">
        <v>0</v>
      </c>
      <c r="F88" s="41"/>
      <c r="G88" s="42"/>
      <c r="H88" s="42"/>
      <c r="I88" s="42"/>
      <c r="J88" s="42"/>
      <c r="K88" s="42"/>
      <c r="L88" s="42"/>
      <c r="M88" s="42"/>
      <c r="N88" s="41"/>
      <c r="O88" s="42"/>
      <c r="P88" s="42"/>
      <c r="Q88" s="42"/>
      <c r="R88" s="42"/>
      <c r="S88" s="42"/>
      <c r="T88" s="43"/>
      <c r="U88" s="44"/>
      <c r="V88" s="44"/>
      <c r="W88" s="44"/>
      <c r="X88" s="44"/>
      <c r="Y88" s="44"/>
      <c r="Z88" s="44"/>
      <c r="AA88" s="44"/>
      <c r="AB88" s="43"/>
      <c r="AC88" s="44"/>
      <c r="AD88" s="44"/>
      <c r="AE88" s="44"/>
      <c r="AF88" s="44"/>
      <c r="AG88" s="44"/>
      <c r="AH88" s="44"/>
      <c r="AI88" s="44"/>
      <c r="AJ88" s="43"/>
      <c r="AK88" s="44"/>
      <c r="AL88" s="44"/>
      <c r="AM88" s="44"/>
      <c r="AN88" s="44"/>
      <c r="AO88" s="44"/>
      <c r="AP88" s="44"/>
      <c r="AQ88" s="44"/>
      <c r="AR88" s="43"/>
      <c r="AS88" s="44"/>
      <c r="AT88" s="44"/>
      <c r="AU88" s="44"/>
      <c r="AV88" s="44"/>
      <c r="AW88" s="44"/>
      <c r="AX88" s="44"/>
      <c r="AY88" s="44"/>
      <c r="AZ88" s="43"/>
      <c r="BA88" s="44"/>
      <c r="BB88" s="44"/>
      <c r="BC88" s="44"/>
      <c r="BD88" s="44"/>
      <c r="BE88" s="44"/>
      <c r="BF88" s="44"/>
      <c r="BG88" s="44"/>
      <c r="BH88" s="43"/>
      <c r="BI88" s="44"/>
      <c r="BJ88" s="44"/>
      <c r="BK88" s="44"/>
      <c r="BL88" s="44"/>
      <c r="BM88" s="44"/>
      <c r="BN88" s="44"/>
      <c r="BO88" s="45"/>
      <c r="BP88" s="9">
        <v>0</v>
      </c>
      <c r="BQ88" s="1" t="s">
        <v>0</v>
      </c>
      <c r="BR88" s="1" t="s">
        <v>0</v>
      </c>
      <c r="BS88" s="1" t="s">
        <v>0</v>
      </c>
      <c r="BT88" s="1" t="s">
        <v>0</v>
      </c>
      <c r="BU88" s="1" t="s">
        <v>0</v>
      </c>
    </row>
    <row r="91" spans="5:13" ht="11.25">
      <c r="E91" s="3" t="s">
        <v>110</v>
      </c>
      <c r="F91" s="5">
        <f>SUMIF($BQ4:$BQ88,"=RIP",F4:F88)</f>
        <v>7942</v>
      </c>
      <c r="G91" s="5">
        <f aca="true" t="shared" si="0" ref="G91:M91">SUMIF($BQ4:$BQ88,"=RIP",G4:G88)</f>
        <v>14679</v>
      </c>
      <c r="H91" s="5">
        <f t="shared" si="0"/>
        <v>2845</v>
      </c>
      <c r="I91" s="5">
        <f t="shared" si="0"/>
        <v>1055</v>
      </c>
      <c r="J91" s="5">
        <f t="shared" si="0"/>
        <v>5915</v>
      </c>
      <c r="K91" s="5">
        <f t="shared" si="0"/>
        <v>1150</v>
      </c>
      <c r="L91" s="5">
        <f t="shared" si="0"/>
        <v>0</v>
      </c>
      <c r="M91" s="5">
        <f t="shared" si="0"/>
        <v>0</v>
      </c>
    </row>
    <row r="92" spans="5:13" ht="11.25">
      <c r="E92" s="3" t="s">
        <v>111</v>
      </c>
      <c r="F92" s="5">
        <f>SUMIF($BT4:$BT88,"=GARVEE",F4:F88)</f>
        <v>0</v>
      </c>
      <c r="G92" s="5">
        <f aca="true" t="shared" si="1" ref="G92:M92">SUMIF($BT4:$BT88,"=GARVEE",G4:G88)</f>
        <v>0</v>
      </c>
      <c r="H92" s="5">
        <f t="shared" si="1"/>
        <v>0</v>
      </c>
      <c r="I92" s="5">
        <f t="shared" si="1"/>
        <v>0</v>
      </c>
      <c r="J92" s="5">
        <f t="shared" si="1"/>
        <v>0</v>
      </c>
      <c r="K92" s="5">
        <f t="shared" si="1"/>
        <v>0</v>
      </c>
      <c r="L92" s="5">
        <f t="shared" si="1"/>
        <v>0</v>
      </c>
      <c r="M92" s="5">
        <f t="shared" si="1"/>
        <v>0</v>
      </c>
    </row>
    <row r="93" spans="5:13" ht="11.25">
      <c r="E93" s="3" t="s">
        <v>112</v>
      </c>
      <c r="F93" s="5">
        <f>SUMIF($BR4:$BR88,"=X",F4:F88)</f>
        <v>0</v>
      </c>
      <c r="G93" s="5">
        <f aca="true" t="shared" si="2" ref="G93:M93">SUMIF($BR4:$BR88,"=X",G4:G88)</f>
        <v>0</v>
      </c>
      <c r="H93" s="5">
        <f t="shared" si="2"/>
        <v>0</v>
      </c>
      <c r="I93" s="5">
        <f t="shared" si="2"/>
        <v>0</v>
      </c>
      <c r="J93" s="5">
        <f t="shared" si="2"/>
        <v>0</v>
      </c>
      <c r="K93" s="5">
        <f t="shared" si="2"/>
        <v>0</v>
      </c>
      <c r="L93" s="5">
        <f t="shared" si="2"/>
        <v>0</v>
      </c>
      <c r="M93" s="5">
        <f t="shared" si="2"/>
        <v>0</v>
      </c>
    </row>
    <row r="94" spans="5:13" ht="11.25">
      <c r="E94" s="3" t="s">
        <v>113</v>
      </c>
      <c r="F94" s="5">
        <f>SUMIF($BU4:$BU88,"=X",AJ4:AJ88)+SUMIF($BU4:$BU88,"=X",AR4:AR88)+SUMIF($BU4:$BU88,"=X",AZ4:AZ88)+SUMIF($BU4:$BU88,"=X",BH4:BH88)</f>
        <v>3830</v>
      </c>
      <c r="G94" s="5">
        <f>SUMIF($BU4:$BU88,"=X",AK4:AK88)+SUMIF($BU4:$BU88,"=X",AS4:AS88)+SUMIF($BU4:$BU88,"=X",BA4:BA88)+SUMIF($BU4:$BU88,"=X",BI4:BI88)</f>
        <v>3881</v>
      </c>
      <c r="H94" s="5"/>
      <c r="I94" s="5"/>
      <c r="J94" s="5"/>
      <c r="K94" s="5"/>
      <c r="L94" s="5"/>
      <c r="M94" s="5"/>
    </row>
    <row r="95" spans="5:13" ht="11.25">
      <c r="E95" s="3" t="s">
        <v>114</v>
      </c>
      <c r="F95" s="5">
        <f>SUMIF($BU4:$BU88,"=X",T4:T88)</f>
        <v>0</v>
      </c>
      <c r="G95" s="5">
        <f>SUMIF($BU4:$BU88,"=X",U4:U88)</f>
        <v>0</v>
      </c>
      <c r="H95" s="5"/>
      <c r="I95" s="5"/>
      <c r="J95" s="5"/>
      <c r="K95" s="5"/>
      <c r="L95" s="5"/>
      <c r="M95" s="5"/>
    </row>
    <row r="96" spans="5:13" ht="11.25">
      <c r="E96" s="3" t="s">
        <v>115</v>
      </c>
      <c r="F96" s="5">
        <f>F91-F92-F93-F94-F95</f>
        <v>4112</v>
      </c>
      <c r="G96" s="5">
        <f aca="true" t="shared" si="3" ref="G96:M96">G91-G92-G93-G94-G95</f>
        <v>10798</v>
      </c>
      <c r="H96" s="5">
        <f t="shared" si="3"/>
        <v>2845</v>
      </c>
      <c r="I96" s="5">
        <f t="shared" si="3"/>
        <v>1055</v>
      </c>
      <c r="J96" s="5">
        <f t="shared" si="3"/>
        <v>5915</v>
      </c>
      <c r="K96" s="5">
        <f t="shared" si="3"/>
        <v>1150</v>
      </c>
      <c r="L96" s="5">
        <f t="shared" si="3"/>
        <v>0</v>
      </c>
      <c r="M96" s="5">
        <f t="shared" si="3"/>
        <v>0</v>
      </c>
    </row>
    <row r="98" spans="9:11" ht="11.25">
      <c r="I98" s="1">
        <f>SUM(F96:I96)</f>
        <v>18810</v>
      </c>
      <c r="J98" s="1">
        <f>J96</f>
        <v>5915</v>
      </c>
      <c r="K98" s="1">
        <f>K96</f>
        <v>1150</v>
      </c>
    </row>
  </sheetData>
  <sheetProtection password="CB9B" sheet="1" objects="1" scenarios="1"/>
  <conditionalFormatting sqref="F4 F7:F9 F12:F13 F16 F19 F22 F25 F28 F31:F32 F35:F36 F39:F40 F43 F46 F49 F52 F55 F58:F60 F63:F64 F67:F70 F73:F76 F79:F80 F83 F86">
    <cfRule type="expression" priority="1" dxfId="0" stopIfTrue="1">
      <formula>BW4&lt;&gt;BX4</formula>
    </cfRule>
  </conditionalFormatting>
  <conditionalFormatting sqref="G4 G7:G9 G12:G13 G16 G19 G22 G25 G28 G31:G32 G35:G36 G39:G40 G43 G46 G49 G52 G55 G58:G60 G63:G64 G67:G70 G73:G76 G79:G80 G83 G86">
    <cfRule type="expression" priority="2" dxfId="0" stopIfTrue="1">
      <formula>BY4&lt;&gt;BZ4</formula>
    </cfRule>
  </conditionalFormatting>
  <conditionalFormatting sqref="H4 H7:H9 H12:H13 H16 H19 H22 H25 H28 H31:H32 H35:H36 H39:H40 H43 H46 H49 H52 H55 H58:H60 H63:H64 H67:H70 H73:H76 H79:H80 H83 H86">
    <cfRule type="expression" priority="3" dxfId="0" stopIfTrue="1">
      <formula>CA4&lt;&gt;CB4</formula>
    </cfRule>
  </conditionalFormatting>
  <conditionalFormatting sqref="I4 I7:I9 I12:I13 I16 I19 I22 I25 I28 I31:I32 I35:I36 I39:I40 I43 I46 I49 I52 I55 I58:I60 I63:I64 I67:I70 I73:I76 I79:I80 I83 I86">
    <cfRule type="expression" priority="4" dxfId="0" stopIfTrue="1">
      <formula>CC4&lt;&gt;CD4</formula>
    </cfRule>
  </conditionalFormatting>
  <conditionalFormatting sqref="J4 J7:J9 J12:J13 J16 J19 J22 J25 J28 J31:J32 J35:J36 J39:J40 J43 J46 J49 J52 J55 J58:J60 J63:J64 J67:J70 J73:J76 J79:J80 J83 J86">
    <cfRule type="expression" priority="5" dxfId="0" stopIfTrue="1">
      <formula>CE4&lt;&gt;CF4</formula>
    </cfRule>
  </conditionalFormatting>
  <conditionalFormatting sqref="K4 K7:K9 K12:K13 K16 K19 K22 K25 K28 K31:K32 K35:K36 K39:K40 K43 K46 K49 K52 K55 K58:K60 K63:K64 K67:K70 K73:K76 K79:K80 K83 K86">
    <cfRule type="expression" priority="6" dxfId="0" stopIfTrue="1">
      <formula>CG4&lt;&gt;CH4</formula>
    </cfRule>
  </conditionalFormatting>
  <conditionalFormatting sqref="L4 L7:L9 L12:L13 L16 L19 L22 L25 L28 L31:L32 L35:L36 L39:L40 L43 L46 L49 L52 L55 L58:L60 L63:L64 L67:L70 L73:L76 L79:L80 L83 L86">
    <cfRule type="expression" priority="7" dxfId="0" stopIfTrue="1">
      <formula>CI4&lt;&gt;CJ4</formula>
    </cfRule>
  </conditionalFormatting>
  <conditionalFormatting sqref="M4 M7:M9 M12:M13 M16 M19 M22 M25 M28 M31:M32 M35:M36 M39:M40 M43 M46 M49 M52 M55 M58:M60 M63:M64 M67:M70 M73:M76 M79:M80 M83 M86">
    <cfRule type="expression" priority="8" dxfId="0" stopIfTrue="1">
      <formula>CK4&lt;&gt;CL4</formula>
    </cfRule>
  </conditionalFormatting>
  <conditionalFormatting sqref="N4 N7:N9 N12:N13 N16 N19 N22 N25 N28 N31:N32 N35:N36 N39:N40 N43 N46 N49 N52 N55 N58:N60 N63:N64 N67:N70 N73:N76 N79:N80 N83 N86">
    <cfRule type="expression" priority="9" dxfId="0" stopIfTrue="1">
      <formula>CM4&lt;&gt;CN4</formula>
    </cfRule>
  </conditionalFormatting>
  <conditionalFormatting sqref="O4 O7:O9 O12:O13 O16 O19 O22 O25 O28 O31:O32 O35:O36 O39:O40 O43 O46 O49 O52 O55 O58:O60 O63:O64 O67:O70 O73:O76 O79:O80 O83 O86">
    <cfRule type="expression" priority="10" dxfId="0" stopIfTrue="1">
      <formula>CO4&lt;&gt;CP4</formula>
    </cfRule>
  </conditionalFormatting>
  <conditionalFormatting sqref="P4 P7:P9 P12:P13 P16 P19 P22 P25 P28 P31:P32 P35:P36 P39:P40 P43 P46 P49 P52 P55 P58:P60 P63:P64 P67:P70 P73:P76 P79:P80 P83 P86">
    <cfRule type="expression" priority="11" dxfId="0" stopIfTrue="1">
      <formula>CQ4&lt;&gt;CR4</formula>
    </cfRule>
  </conditionalFormatting>
  <conditionalFormatting sqref="Q4 Q7:Q9 Q12:Q13 Q16 Q19 Q22 Q25 Q28 Q31:Q32 Q35:Q36 Q39:Q40 Q43 Q46 Q49 Q52 Q55 Q58:Q60 Q63:Q64 Q67:Q70 Q73:Q76 Q79:Q80 Q83 Q86">
    <cfRule type="expression" priority="12" dxfId="0" stopIfTrue="1">
      <formula>CS4&lt;&gt;CT4</formula>
    </cfRule>
  </conditionalFormatting>
  <conditionalFormatting sqref="R4 R7:R9 R12:R13 R16 R19 R22 R25 R28 R31:R32 R35:R36 R39:R40 R43 R46 R49 R52 R55 R58:R60 R63:R64 R67:R70 R73:R76 R79:R80 R83 R86">
    <cfRule type="expression" priority="13" dxfId="0" stopIfTrue="1">
      <formula>CU4&lt;&gt;CV4</formula>
    </cfRule>
  </conditionalFormatting>
  <conditionalFormatting sqref="S4 S7:S9 S12:S13 S16 S19 S22 S25 S28 S31:S32 S35:S36 S39:S40 S43 S46 S49 S52 S55 S58:S60 S63:S64 S67:S70 S73:S76 S79:S80 S83 S86">
    <cfRule type="expression" priority="14" dxfId="0" stopIfTrue="1">
      <formula>CW4&lt;&gt;CX4</formula>
    </cfRule>
  </conditionalFormatting>
  <dataValidations count="122">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8">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88">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88">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InputMessage="1" showErrorMessage="1" promptTitle="No Input" prompt="This is not a funding line." errorTitle="Wrong Spot" error="This is either a total or blank funding line.  No Data Input Here." sqref="T5:BO5">
      <formula1>999999</formula1>
      <formula2>999999</formula2>
    </dataValidation>
    <dataValidation type="whole" showInputMessage="1" showErrorMessage="1" promptTitle="No Input" prompt="This is not a funding line." errorTitle="Wrong Spot" error="This is either a total or blank funding line.  No Data Input Here." sqref="T6:BO6">
      <formula1>999999</formula1>
      <formula2>999999</formula2>
    </dataValidation>
    <dataValidation type="whole" showErrorMessage="1" errorTitle="Maximum Dollar Input Exceeded" error="The maximum input value is $999,999 (x $1000), basically one billion dollars.  Please revise your figures." sqref="T7:BO7">
      <formula1>0</formula1>
      <formula2>999999</formula2>
    </dataValidation>
    <dataValidation type="whole" showErrorMessage="1" errorTitle="Maximum Dollar Input Exceeded" error="The maximum input value is $999,999 (x $1000), basically one billion dollars.  Please revise your figures." sqref="T8:BO8">
      <formula1>0</formula1>
      <formula2>999999</formula2>
    </dataValidation>
    <dataValidation type="whole" showErrorMessage="1" errorTitle="Maximum Dollar Input Exceeded" error="The maximum input value is $999,999 (x $1000), basically one billion dollars.  Please revise your figures." sqref="T9:BO9">
      <formula1>0</formula1>
      <formula2>999999</formula2>
    </dataValidation>
    <dataValidation type="whole" showInputMessage="1" showErrorMessage="1" promptTitle="No Input" prompt="This is not a funding line." errorTitle="Wrong Spot" error="This is either a total or blank funding line.  No Data Input Here." sqref="T10:BO10">
      <formula1>999999</formula1>
      <formula2>999999</formula2>
    </dataValidation>
    <dataValidation type="whole" showInputMessage="1" showErrorMessage="1" promptTitle="No Input" prompt="This is not a funding line." errorTitle="Wrong Spot" error="This is either a total or blank funding line.  No Data Input Here." sqref="T11:BO11">
      <formula1>999999</formula1>
      <formula2>999999</formula2>
    </dataValidation>
    <dataValidation type="whole" showErrorMessage="1" errorTitle="Maximum Dollar Input Exceeded" error="The maximum input value is $999,999 (x $1000), basically one billion dollars.  Please revise your figures." sqref="T12:BO12">
      <formula1>0</formula1>
      <formula2>999999</formula2>
    </dataValidation>
    <dataValidation type="whole" showErrorMessage="1" errorTitle="Maximum Dollar Input Exceeded" error="The maximum input value is $999,999 (x $1000), basically one billion dollars.  Please revise your figures." sqref="T13:BO13">
      <formula1>0</formula1>
      <formula2>999999</formula2>
    </dataValidation>
    <dataValidation type="whole" showInputMessage="1" showErrorMessage="1" promptTitle="No Input" prompt="This is not a funding line." errorTitle="Wrong Spot" error="This is either a total or blank funding line.  No Data Input Here." sqref="T14:BO14">
      <formula1>999999</formula1>
      <formula2>999999</formula2>
    </dataValidation>
    <dataValidation type="whole" showInputMessage="1" showErrorMessage="1" promptTitle="No Input" prompt="This is not a funding line." errorTitle="Wrong Spot" error="This is either a total or blank funding line.  No Data Input Here." sqref="T15:BO15">
      <formula1>999999</formula1>
      <formula2>999999</formula2>
    </dataValidation>
    <dataValidation type="whole" showErrorMessage="1" errorTitle="Maximum Dollar Input Exceeded" error="The maximum input value is $999,999 (x $1000), basically one billion dollars.  Please revise your figures." sqref="T16:BO16">
      <formula1>0</formula1>
      <formula2>999999</formula2>
    </dataValidation>
    <dataValidation type="whole" showInputMessage="1" showErrorMessage="1" promptTitle="No Input" prompt="This is not a funding line." errorTitle="Wrong Spot" error="This is either a total or blank funding line.  No Data Input Here." sqref="T17:BO17">
      <formula1>999999</formula1>
      <formula2>999999</formula2>
    </dataValidation>
    <dataValidation type="whole" showInputMessage="1" showErrorMessage="1" promptTitle="No Input" prompt="This is not a funding line." errorTitle="Wrong Spot" error="This is either a total or blank funding line.  No Data Input Here." sqref="T18:BO18">
      <formula1>999999</formula1>
      <formula2>999999</formula2>
    </dataValidation>
    <dataValidation type="whole" showErrorMessage="1" errorTitle="Maximum Dollar Input Exceeded" error="The maximum input value is $999,999 (x $1000), basically one billion dollars.  Please revise your figures." sqref="T19:BO19">
      <formula1>0</formula1>
      <formula2>999999</formula2>
    </dataValidation>
    <dataValidation type="whole" showInputMessage="1" showErrorMessage="1" promptTitle="No Input" prompt="This is not a funding line." errorTitle="Wrong Spot" error="This is either a total or blank funding line.  No Data Input Here." sqref="T20:BO20">
      <formula1>999999</formula1>
      <formula2>999999</formula2>
    </dataValidation>
    <dataValidation type="whole" showInputMessage="1" showErrorMessage="1" promptTitle="No Input" prompt="This is not a funding line." errorTitle="Wrong Spot" error="This is either a total or blank funding line.  No Data Input Here." sqref="T21:BO21">
      <formula1>999999</formula1>
      <formula2>999999</formula2>
    </dataValidation>
    <dataValidation type="whole" showErrorMessage="1" errorTitle="Maximum Dollar Input Exceeded" error="The maximum input value is $999,999 (x $1000), basically one billion dollars.  Please revise your figures." sqref="T22:BO22">
      <formula1>0</formula1>
      <formula2>999999</formula2>
    </dataValidation>
    <dataValidation type="whole" showInputMessage="1" showErrorMessage="1" promptTitle="No Input" prompt="This is not a funding line." errorTitle="Wrong Spot" error="This is either a total or blank funding line.  No Data Input Here." sqref="T23:BO23">
      <formula1>999999</formula1>
      <formula2>999999</formula2>
    </dataValidation>
    <dataValidation type="whole" showInputMessage="1" showErrorMessage="1" promptTitle="No Input" prompt="This is not a funding line." errorTitle="Wrong Spot" error="This is either a total or blank funding line.  No Data Input Here." sqref="T24:BO24">
      <formula1>999999</formula1>
      <formula2>999999</formula2>
    </dataValidation>
    <dataValidation type="whole" showErrorMessage="1" errorTitle="Maximum Dollar Input Exceeded" error="The maximum input value is $999,999 (x $1000), basically one billion dollars.  Please revise your figures." sqref="T25:BO25">
      <formula1>0</formula1>
      <formula2>999999</formula2>
    </dataValidation>
    <dataValidation type="whole" showInputMessage="1" showErrorMessage="1" promptTitle="No Input" prompt="This is not a funding line." errorTitle="Wrong Spot" error="This is either a total or blank funding line.  No Data Input Here." sqref="T26:BO26">
      <formula1>999999</formula1>
      <formula2>999999</formula2>
    </dataValidation>
    <dataValidation type="whole" showInputMessage="1" showErrorMessage="1" promptTitle="No Input" prompt="This is not a funding line." errorTitle="Wrong Spot" error="This is either a total or blank funding line.  No Data Input Here." sqref="T27:BO27">
      <formula1>999999</formula1>
      <formula2>999999</formula2>
    </dataValidation>
    <dataValidation type="whole" showErrorMessage="1" errorTitle="Maximum Dollar Input Exceeded" error="The maximum input value is $999,999 (x $1000), basically one billion dollars.  Please revise your figures." sqref="T28:BO28">
      <formula1>0</formula1>
      <formula2>999999</formula2>
    </dataValidation>
    <dataValidation type="whole" showInputMessage="1" showErrorMessage="1" promptTitle="No Input" prompt="This is not a funding line." errorTitle="Wrong Spot" error="This is either a total or blank funding line.  No Data Input Here." sqref="T29:BO29">
      <formula1>999999</formula1>
      <formula2>999999</formula2>
    </dataValidation>
    <dataValidation type="whole" showInputMessage="1" showErrorMessage="1" promptTitle="No Input" prompt="This is not a funding line." errorTitle="Wrong Spot" error="This is either a total or blank funding line.  No Data Input Here." sqref="T30:BO30">
      <formula1>999999</formula1>
      <formula2>999999</formula2>
    </dataValidation>
    <dataValidation type="whole" showErrorMessage="1" errorTitle="Maximum Dollar Input Exceeded" error="The maximum input value is $999,999 (x $1000), basically one billion dollars.  Please revise your figures." sqref="T31:BO31">
      <formula1>0</formula1>
      <formula2>999999</formula2>
    </dataValidation>
    <dataValidation type="whole" showErrorMessage="1" errorTitle="Maximum Dollar Input Exceeded" error="The maximum input value is $999,999 (x $1000), basically one billion dollars.  Please revise your figures." sqref="T32:BO32">
      <formula1>0</formula1>
      <formula2>999999</formula2>
    </dataValidation>
    <dataValidation type="whole" showInputMessage="1" showErrorMessage="1" promptTitle="No Input" prompt="This is not a funding line." errorTitle="Wrong Spot" error="This is either a total or blank funding line.  No Data Input Here." sqref="T33:BO33">
      <formula1>999999</formula1>
      <formula2>999999</formula2>
    </dataValidation>
    <dataValidation type="whole" showInputMessage="1" showErrorMessage="1" promptTitle="No Input" prompt="This is not a funding line." errorTitle="Wrong Spot" error="This is either a total or blank funding line.  No Data Input Here." sqref="T34:BO34">
      <formula1>999999</formula1>
      <formula2>999999</formula2>
    </dataValidation>
    <dataValidation type="whole" showErrorMessage="1" errorTitle="Maximum Dollar Input Exceeded" error="The maximum input value is $999,999 (x $1000), basically one billion dollars.  Please revise your figures." sqref="T35:BO35">
      <formula1>0</formula1>
      <formula2>999999</formula2>
    </dataValidation>
    <dataValidation type="whole" showErrorMessage="1" errorTitle="Maximum Dollar Input Exceeded" error="The maximum input value is $999,999 (x $1000), basically one billion dollars.  Please revise your figures." sqref="T36:BO36">
      <formula1>0</formula1>
      <formula2>999999</formula2>
    </dataValidation>
    <dataValidation type="whole" showInputMessage="1" showErrorMessage="1" promptTitle="No Input" prompt="This is not a funding line." errorTitle="Wrong Spot" error="This is either a total or blank funding line.  No Data Input Here." sqref="T37:BO37">
      <formula1>999999</formula1>
      <formula2>999999</formula2>
    </dataValidation>
    <dataValidation type="whole" showInputMessage="1" showErrorMessage="1" promptTitle="No Input" prompt="This is not a funding line." errorTitle="Wrong Spot" error="This is either a total or blank funding line.  No Data Input Here." sqref="T38:BO38">
      <formula1>999999</formula1>
      <formula2>999999</formula2>
    </dataValidation>
    <dataValidation type="whole" showErrorMessage="1" errorTitle="Maximum Dollar Input Exceeded" error="The maximum input value is $999,999 (x $1000), basically one billion dollars.  Please revise your figures." sqref="T39:BO39">
      <formula1>0</formula1>
      <formula2>999999</formula2>
    </dataValidation>
    <dataValidation type="whole" showErrorMessage="1" errorTitle="Maximum Dollar Input Exceeded" error="The maximum input value is $999,999 (x $1000), basically one billion dollars.  Please revise your figures." sqref="T40:BO40">
      <formula1>0</formula1>
      <formula2>999999</formula2>
    </dataValidation>
    <dataValidation type="whole" showInputMessage="1" showErrorMessage="1" promptTitle="No Input" prompt="This is not a funding line." errorTitle="Wrong Spot" error="This is either a total or blank funding line.  No Data Input Here." sqref="T41:BO41">
      <formula1>999999</formula1>
      <formula2>999999</formula2>
    </dataValidation>
    <dataValidation type="whole" showInputMessage="1" showErrorMessage="1" promptTitle="No Input" prompt="This is not a funding line." errorTitle="Wrong Spot" error="This is either a total or blank funding line.  No Data Input Here." sqref="T42:BO42">
      <formula1>999999</formula1>
      <formula2>999999</formula2>
    </dataValidation>
    <dataValidation type="whole" showErrorMessage="1" errorTitle="Maximum Dollar Input Exceeded" error="The maximum input value is $999,999 (x $1000), basically one billion dollars.  Please revise your figures." sqref="T43:BO43">
      <formula1>0</formula1>
      <formula2>999999</formula2>
    </dataValidation>
    <dataValidation type="whole" showInputMessage="1" showErrorMessage="1" promptTitle="No Input" prompt="This is not a funding line." errorTitle="Wrong Spot" error="This is either a total or blank funding line.  No Data Input Here." sqref="T44:BO44">
      <formula1>999999</formula1>
      <formula2>999999</formula2>
    </dataValidation>
    <dataValidation type="whole" showInputMessage="1" showErrorMessage="1" promptTitle="No Input" prompt="This is not a funding line." errorTitle="Wrong Spot" error="This is either a total or blank funding line.  No Data Input Here." sqref="T45:BO45">
      <formula1>999999</formula1>
      <formula2>999999</formula2>
    </dataValidation>
    <dataValidation type="whole" showErrorMessage="1" errorTitle="Maximum Dollar Input Exceeded" error="The maximum input value is $999,999 (x $1000), basically one billion dollars.  Please revise your figures." sqref="T46:BO46">
      <formula1>0</formula1>
      <formula2>999999</formula2>
    </dataValidation>
    <dataValidation type="whole" showInputMessage="1" showErrorMessage="1" promptTitle="No Input" prompt="This is not a funding line." errorTitle="Wrong Spot" error="This is either a total or blank funding line.  No Data Input Here." sqref="T47:BO47">
      <formula1>999999</formula1>
      <formula2>999999</formula2>
    </dataValidation>
    <dataValidation type="whole" showInputMessage="1" showErrorMessage="1" promptTitle="No Input" prompt="This is not a funding line." errorTitle="Wrong Spot" error="This is either a total or blank funding line.  No Data Input Here." sqref="T48:BO48">
      <formula1>999999</formula1>
      <formula2>999999</formula2>
    </dataValidation>
    <dataValidation type="whole" showErrorMessage="1" errorTitle="Maximum Dollar Input Exceeded" error="The maximum input value is $999,999 (x $1000), basically one billion dollars.  Please revise your figures." sqref="T49:BO49">
      <formula1>0</formula1>
      <formula2>999999</formula2>
    </dataValidation>
    <dataValidation type="whole" showInputMessage="1" showErrorMessage="1" promptTitle="No Input" prompt="This is not a funding line." errorTitle="Wrong Spot" error="This is either a total or blank funding line.  No Data Input Here." sqref="T50:BO50">
      <formula1>999999</formula1>
      <formula2>999999</formula2>
    </dataValidation>
    <dataValidation type="whole" showInputMessage="1" showErrorMessage="1" promptTitle="No Input" prompt="This is not a funding line." errorTitle="Wrong Spot" error="This is either a total or blank funding line.  No Data Input Here." sqref="T51:BO51">
      <formula1>999999</formula1>
      <formula2>999999</formula2>
    </dataValidation>
    <dataValidation type="whole" showErrorMessage="1" errorTitle="Maximum Dollar Input Exceeded" error="The maximum input value is $999,999 (x $1000), basically one billion dollars.  Please revise your figures." sqref="T52:BO52">
      <formula1>0</formula1>
      <formula2>999999</formula2>
    </dataValidation>
    <dataValidation type="whole" showInputMessage="1" showErrorMessage="1" promptTitle="No Input" prompt="This is not a funding line." errorTitle="Wrong Spot" error="This is either a total or blank funding line.  No Data Input Here." sqref="T53:BO53">
      <formula1>999999</formula1>
      <formula2>999999</formula2>
    </dataValidation>
    <dataValidation type="whole" showInputMessage="1" showErrorMessage="1" promptTitle="No Input" prompt="This is not a funding line." errorTitle="Wrong Spot" error="This is either a total or blank funding line.  No Data Input Here." sqref="T54:BO54">
      <formula1>999999</formula1>
      <formula2>999999</formula2>
    </dataValidation>
    <dataValidation type="whole" showErrorMessage="1" errorTitle="Maximum Dollar Input Exceeded" error="The maximum input value is $999,999 (x $1000), basically one billion dollars.  Please revise your figures." sqref="T55:BO55">
      <formula1>0</formula1>
      <formula2>999999</formula2>
    </dataValidation>
    <dataValidation type="whole" showInputMessage="1" showErrorMessage="1" promptTitle="No Input" prompt="This is not a funding line." errorTitle="Wrong Spot" error="This is either a total or blank funding line.  No Data Input Here." sqref="T56:BO56">
      <formula1>999999</formula1>
      <formula2>999999</formula2>
    </dataValidation>
    <dataValidation type="whole" showInputMessage="1" showErrorMessage="1" promptTitle="No Input" prompt="This is not a funding line." errorTitle="Wrong Spot" error="This is either a total or blank funding line.  No Data Input Here." sqref="T57:BO57">
      <formula1>999999</formula1>
      <formula2>999999</formula2>
    </dataValidation>
    <dataValidation type="whole" showErrorMessage="1" errorTitle="Maximum Dollar Input Exceeded" error="The maximum input value is $999,999 (x $1000), basically one billion dollars.  Please revise your figures." sqref="T58:BO58">
      <formula1>0</formula1>
      <formula2>999999</formula2>
    </dataValidation>
    <dataValidation type="whole" showErrorMessage="1" errorTitle="Maximum Dollar Input Exceeded" error="The maximum input value is $999,999 (x $1000), basically one billion dollars.  Please revise your figures." sqref="BJ59:BO59 AL59:AQ59 AT59:AY59 BB59:BG59 V59:AI59">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59:AK59 AR59:AS59 AZ59:BA59 BH59:BI59">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59:U59">
      <formula1>0</formula1>
      <formula2>999999</formula2>
    </dataValidation>
    <dataValidation type="whole" showErrorMessage="1" errorTitle="Maximum Dollar Input Exceeded" error="The maximum input value is $999,999 (x $1000), basically one billion dollars.  Please revise your figures." sqref="T60:BO60">
      <formula1>0</formula1>
      <formula2>999999</formula2>
    </dataValidation>
    <dataValidation type="whole" showInputMessage="1" showErrorMessage="1" promptTitle="No Input" prompt="This is not a funding line." errorTitle="Wrong Spot" error="This is either a total or blank funding line.  No Data Input Here." sqref="T61:BO61">
      <formula1>999999</formula1>
      <formula2>999999</formula2>
    </dataValidation>
    <dataValidation type="whole" showInputMessage="1" showErrorMessage="1" promptTitle="No Input" prompt="This is not a funding line." errorTitle="Wrong Spot" error="This is either a total or blank funding line.  No Data Input Here." sqref="T62:BO62">
      <formula1>999999</formula1>
      <formula2>999999</formula2>
    </dataValidation>
    <dataValidation type="whole" showErrorMessage="1" errorTitle="Maximum Dollar Input Exceeded" error="The maximum input value is $999,999 (x $1000), basically one billion dollars.  Please revise your figures." sqref="T63:BO63">
      <formula1>0</formula1>
      <formula2>999999</formula2>
    </dataValidation>
    <dataValidation type="whole" showErrorMessage="1" errorTitle="Maximum Dollar Input Exceeded" error="The maximum input value is $999,999 (x $1000), basically one billion dollars.  Please revise your figures." sqref="T64:BO64">
      <formula1>0</formula1>
      <formula2>999999</formula2>
    </dataValidation>
    <dataValidation type="whole" showInputMessage="1" showErrorMessage="1" promptTitle="No Input" prompt="This is not a funding line." errorTitle="Wrong Spot" error="This is either a total or blank funding line.  No Data Input Here." sqref="T65:BO65">
      <formula1>999999</formula1>
      <formula2>999999</formula2>
    </dataValidation>
    <dataValidation type="whole" showInputMessage="1" showErrorMessage="1" promptTitle="No Input" prompt="This is not a funding line." errorTitle="Wrong Spot" error="This is either a total or blank funding line.  No Data Input Here." sqref="T66:BO66">
      <formula1>999999</formula1>
      <formula2>999999</formula2>
    </dataValidation>
    <dataValidation type="whole" showErrorMessage="1" errorTitle="Maximum Dollar Input Exceeded" error="The maximum input value is $999,999 (x $1000), basically one billion dollars.  Please revise your figures." sqref="BJ67:BO67 AL67:AQ67 AT67:AY67 BB67:BG67 V67:AI67">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67:AK67 AR67:AS67 AZ67:BA67 BH67:BI67">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67:U67">
      <formula1>0</formula1>
      <formula2>999999</formula2>
    </dataValidation>
    <dataValidation type="whole" showErrorMessage="1" errorTitle="Maximum Dollar Input Exceeded" error="The maximum input value is $999,999 (x $1000), basically one billion dollars.  Please revise your figures." sqref="T68:BO68">
      <formula1>0</formula1>
      <formula2>999999</formula2>
    </dataValidation>
    <dataValidation type="whole" showErrorMessage="1" errorTitle="Maximum Dollar Input Exceeded" error="The maximum input value is $999,999 (x $1000), basically one billion dollars.  Please revise your figures." sqref="T69:BO69">
      <formula1>0</formula1>
      <formula2>999999</formula2>
    </dataValidation>
    <dataValidation type="whole" showErrorMessage="1" errorTitle="Maximum Dollar Input Exceeded" error="The maximum input value is $999,999 (x $1000), basically one billion dollars.  Please revise your figures." sqref="T70:BO70">
      <formula1>0</formula1>
      <formula2>999999</formula2>
    </dataValidation>
    <dataValidation type="whole" showInputMessage="1" showErrorMessage="1" promptTitle="No Input" prompt="This is not a funding line." errorTitle="Wrong Spot" error="This is either a total or blank funding line.  No Data Input Here." sqref="T71:BO71">
      <formula1>999999</formula1>
      <formula2>999999</formula2>
    </dataValidation>
    <dataValidation type="whole" showInputMessage="1" showErrorMessage="1" promptTitle="No Input" prompt="This is not a funding line." errorTitle="Wrong Spot" error="This is either a total or blank funding line.  No Data Input Here." sqref="T72:BO72">
      <formula1>999999</formula1>
      <formula2>999999</formula2>
    </dataValidation>
    <dataValidation type="whole" showErrorMessage="1" errorTitle="Maximum Dollar Input Exceeded" error="The maximum input value is $999,999 (x $1000), basically one billion dollars.  Please revise your figures." sqref="BJ73:BO73 AL73:AQ73 AT73:AY73 BB73:BG73 V73:AI73">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73:AK73 AR73:AS73 AZ73:BA73 BH73:BI73">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73:U73">
      <formula1>0</formula1>
      <formula2>999999</formula2>
    </dataValidation>
    <dataValidation type="whole" showErrorMessage="1" errorTitle="Maximum Dollar Input Exceeded" error="The maximum input value is $999,999 (x $1000), basically one billion dollars.  Please revise your figures." sqref="T74:BO74">
      <formula1>0</formula1>
      <formula2>999999</formula2>
    </dataValidation>
    <dataValidation type="whole" showErrorMessage="1" errorTitle="Maximum Dollar Input Exceeded" error="The maximum input value is $999,999 (x $1000), basically one billion dollars.  Please revise your figures." sqref="T75:BO75">
      <formula1>0</formula1>
      <formula2>999999</formula2>
    </dataValidation>
    <dataValidation type="whole" showErrorMessage="1" errorTitle="Maximum Dollar Input Exceeded" error="The maximum input value is $999,999 (x $1000), basically one billion dollars.  Please revise your figures." sqref="T76:BO76">
      <formula1>0</formula1>
      <formula2>999999</formula2>
    </dataValidation>
    <dataValidation type="whole" showInputMessage="1" showErrorMessage="1" promptTitle="No Input" prompt="This is not a funding line." errorTitle="Wrong Spot" error="This is either a total or blank funding line.  No Data Input Here." sqref="T77:BO77">
      <formula1>999999</formula1>
      <formula2>999999</formula2>
    </dataValidation>
    <dataValidation type="whole" showInputMessage="1" showErrorMessage="1" promptTitle="No Input" prompt="This is not a funding line." errorTitle="Wrong Spot" error="This is either a total or blank funding line.  No Data Input Here." sqref="T78:BO78">
      <formula1>999999</formula1>
      <formula2>999999</formula2>
    </dataValidation>
    <dataValidation type="whole" showErrorMessage="1" errorTitle="Maximum Dollar Input Exceeded" error="The maximum input value is $999,999 (x $1000), basically one billion dollars.  Please revise your figures." sqref="BJ79:BO79 AL79:AQ79 AT79:AY79 BB79:BG79 V79:AI79">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79:AK79 AR79:AS79 AZ79:BA79 BH79:BI79">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79:U79">
      <formula1>0</formula1>
      <formula2>999999</formula2>
    </dataValidation>
    <dataValidation type="whole" showErrorMessage="1" errorTitle="Maximum Dollar Input Exceeded" error="The maximum input value is $999,999 (x $1000), basically one billion dollars.  Please revise your figures." sqref="T80:BO80">
      <formula1>0</formula1>
      <formula2>999999</formula2>
    </dataValidation>
    <dataValidation type="whole" showInputMessage="1" showErrorMessage="1" promptTitle="No Input" prompt="This is not a funding line." errorTitle="Wrong Spot" error="This is either a total or blank funding line.  No Data Input Here." sqref="T81:BO81">
      <formula1>999999</formula1>
      <formula2>999999</formula2>
    </dataValidation>
    <dataValidation type="whole" showInputMessage="1" showErrorMessage="1" promptTitle="No Input" prompt="This is not a funding line." errorTitle="Wrong Spot" error="This is either a total or blank funding line.  No Data Input Here." sqref="T82:BO82">
      <formula1>999999</formula1>
      <formula2>999999</formula2>
    </dataValidation>
    <dataValidation type="whole" showErrorMessage="1" errorTitle="Maximum Dollar Input Exceeded" error="The maximum input value is $999,999 (x $1000), basically one billion dollars.  Please revise your figures." sqref="BJ83:BO83 AL83:AQ83 AT83:AY83 BB83:BG83 V83:AI83">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83:AK83 AR83:AS83 AZ83:BA83 BH83:BI83">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83:U83">
      <formula1>0</formula1>
      <formula2>999999</formula2>
    </dataValidation>
    <dataValidation type="whole" showInputMessage="1" showErrorMessage="1" promptTitle="No Input" prompt="This is not a funding line." errorTitle="Wrong Spot" error="This is either a total or blank funding line.  No Data Input Here." sqref="T84:BO84">
      <formula1>999999</formula1>
      <formula2>999999</formula2>
    </dataValidation>
    <dataValidation type="whole" showInputMessage="1" showErrorMessage="1" promptTitle="No Input" prompt="This is not a funding line." errorTitle="Wrong Spot" error="This is either a total or blank funding line.  No Data Input Here." sqref="T85:BO85">
      <formula1>999999</formula1>
      <formula2>999999</formula2>
    </dataValidation>
    <dataValidation type="whole" showErrorMessage="1" errorTitle="Maximum Dollar Input Exceeded" error="The maximum input value is $999,999 (x $1000), basically one billion dollars.  Please revise your figures." sqref="BJ86:BO86 AL86:AQ86 AT86:AY86 BB86:BG86 V86:AI86">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86:AK86 AR86:AS86 AZ86:BA86 BH86:BI86">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86:U86">
      <formula1>0</formula1>
      <formula2>999999</formula2>
    </dataValidation>
    <dataValidation type="whole" showInputMessage="1" showErrorMessage="1" promptTitle="No Input" prompt="This is not a funding line." errorTitle="Wrong Spot" error="This is either a total or blank funding line.  No Data Input Here." sqref="T87:BO87">
      <formula1>999999</formula1>
      <formula2>999999</formula2>
    </dataValidation>
    <dataValidation type="whole" showInputMessage="1" showErrorMessage="1" promptTitle="No Input" prompt="This is not a funding line." errorTitle="Wrong Spot" error="This is either a total or blank funding line.  No Data Input Here." sqref="T88:BO88">
      <formula1>999999</formula1>
      <formula2>999999</formula2>
    </dataValidation>
  </dataValidations>
  <printOptions gridLines="1"/>
  <pageMargins left="0.25" right="0.25" top="0.75" bottom="0.5" header="0.25" footer="0.25"/>
  <pageSetup blackAndWhite="1" fitToHeight="100" fitToWidth="1" horizontalDpi="600" verticalDpi="600" orientation="landscape" scale="85"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2003-11-25T21:43:17Z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