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Instructions" sheetId="1" r:id="rId1"/>
    <sheet name="Project Inventory" sheetId="2" r:id="rId2"/>
  </sheets>
  <definedNames>
    <definedName name="Arial">'Instructions'!$B$2</definedName>
    <definedName name="_xlnm.Print_Area" localSheetId="1">'Project Inventory'!$A$1:$S$44</definedName>
    <definedName name="_xlnm.Print_Titles" localSheetId="1">'Project Inventory'!$1:$3</definedName>
  </definedNames>
  <calcPr fullCalcOnLoad="1"/>
</workbook>
</file>

<file path=xl/sharedStrings.xml><?xml version="1.0" encoding="utf-8"?>
<sst xmlns="http://schemas.openxmlformats.org/spreadsheetml/2006/main" count="433" uniqueCount="95">
  <si>
    <t/>
  </si>
  <si>
    <t>GLE</t>
  </si>
  <si>
    <t>Glenn County</t>
  </si>
  <si>
    <t>RIP</t>
  </si>
  <si>
    <t>County Roads 200, 9E, and 9W Improvements</t>
  </si>
  <si>
    <t>TOTAL</t>
  </si>
  <si>
    <t>County Road 200E Rehabilitation</t>
  </si>
  <si>
    <t>County Road 27E Rehabilitation</t>
  </si>
  <si>
    <t>County Road 27W Rehabilitation</t>
  </si>
  <si>
    <t>County Road 39 and County Road D Improvements</t>
  </si>
  <si>
    <t>County Road P Improvements</t>
  </si>
  <si>
    <t>Glenn County Transportation Commission</t>
  </si>
  <si>
    <t>0L0764</t>
  </si>
  <si>
    <t>Plan, Program and Monitor</t>
  </si>
  <si>
    <t>Willows, City of</t>
  </si>
  <si>
    <t>0L0484</t>
  </si>
  <si>
    <t>Pacific Avenue</t>
  </si>
  <si>
    <t>Sacramento Street Improvements</t>
  </si>
  <si>
    <t>Sycamore and Green Street Improvements</t>
  </si>
  <si>
    <t>32</t>
  </si>
  <si>
    <t>Caltrans</t>
  </si>
  <si>
    <t>CO</t>
  </si>
  <si>
    <t>X</t>
  </si>
  <si>
    <t>37360K</t>
  </si>
  <si>
    <t>L0.2/L0.5</t>
  </si>
  <si>
    <t>Hwy 32 Realignment</t>
  </si>
  <si>
    <t>EA</t>
  </si>
  <si>
    <t>PPNO</t>
  </si>
  <si>
    <t>RTE</t>
  </si>
  <si>
    <t>PM</t>
  </si>
  <si>
    <t>Agency</t>
  </si>
  <si>
    <t>Project</t>
  </si>
  <si>
    <t>Fund</t>
  </si>
  <si>
    <t>Prior</t>
  </si>
  <si>
    <t>02/03</t>
  </si>
  <si>
    <t>03/04</t>
  </si>
  <si>
    <t>04/05</t>
  </si>
  <si>
    <t>05/06</t>
  </si>
  <si>
    <t>06/07</t>
  </si>
  <si>
    <t>07/08</t>
  </si>
  <si>
    <t>08/09</t>
  </si>
  <si>
    <t>Right of Way</t>
  </si>
  <si>
    <t>Construction</t>
  </si>
  <si>
    <t>Environmental &amp; Permits</t>
  </si>
  <si>
    <t>Plans, Specifications, and Estimate</t>
  </si>
  <si>
    <t>Caltrans Right-of-Way Support</t>
  </si>
  <si>
    <t>Caltrans Construction Engineering</t>
  </si>
  <si>
    <t>RW</t>
  </si>
  <si>
    <t>Const</t>
  </si>
  <si>
    <t>E &amp; P</t>
  </si>
  <si>
    <t>PS&amp;E</t>
  </si>
  <si>
    <t>RW Sup</t>
  </si>
  <si>
    <t>Con Eng</t>
  </si>
  <si>
    <t>Project Totals by Fiscal Year</t>
  </si>
  <si>
    <t>Project Totals by Component</t>
  </si>
  <si>
    <t>Project Funding by Component - Update Funding Here</t>
  </si>
  <si>
    <t>Change Reason ==&gt;</t>
  </si>
  <si>
    <t>CTIPS ID</t>
  </si>
  <si>
    <t>RIP ID</t>
  </si>
  <si>
    <t>3090 Reimb</t>
  </si>
  <si>
    <t>3090 Repl.</t>
  </si>
  <si>
    <t>GARVEE</t>
  </si>
  <si>
    <t>CT Impl</t>
  </si>
  <si>
    <t>Total RIP</t>
  </si>
  <si>
    <t>Total RIP RIP GARVEE Payback</t>
  </si>
  <si>
    <t>Total RIP AB3090 Reimbursement</t>
  </si>
  <si>
    <t>Total RIP Caltrans Support FY 02/03 and Prior</t>
  </si>
  <si>
    <t>Total RIP Caltrans RW Capital FY 02/03 and Prior</t>
  </si>
  <si>
    <t>Total RIP Eligible for Reprogramming</t>
  </si>
  <si>
    <t>2004 STIP RIP Funded Project Inventory Worksheet Instructions</t>
  </si>
  <si>
    <t>Overview:</t>
  </si>
  <si>
    <t>This project inventory was initially generated from the Department's CTIPS database and contains all unallocated project components left over in the 2002 STIP. This worksheet is the recommended method for summarizing project data in the RTIP</t>
  </si>
  <si>
    <t xml:space="preserve"> and also may be used to transmit certain 2004 STIP project changes in lieu of the normal multi-page STIP Fact and Funding Sheet.</t>
  </si>
  <si>
    <t>The following project changes made on this spreadsheet do not require a STIP Fact and Funding Sheet.</t>
  </si>
  <si>
    <r>
      <t>l</t>
    </r>
    <r>
      <rPr>
        <sz val="10"/>
        <rFont val="Arial"/>
        <family val="2"/>
      </rPr>
      <t xml:space="preserve"> Project Schedule Delays.</t>
    </r>
  </si>
  <si>
    <r>
      <t>l</t>
    </r>
    <r>
      <rPr>
        <sz val="10"/>
        <rFont val="Arial"/>
        <family val="2"/>
      </rPr>
      <t xml:space="preserve"> Project Schedule Advance</t>
    </r>
    <r>
      <rPr>
        <sz val="10"/>
        <rFont val="Arial"/>
        <family val="0"/>
      </rPr>
      <t>.</t>
    </r>
  </si>
  <si>
    <r>
      <t>l</t>
    </r>
    <r>
      <rPr>
        <sz val="10"/>
        <rFont val="Arial"/>
        <family val="2"/>
      </rPr>
      <t xml:space="preserve"> Minor Project Funding Ch</t>
    </r>
    <r>
      <rPr>
        <sz val="10"/>
        <rFont val="Arial"/>
        <family val="0"/>
      </rPr>
      <t>anges.  This includes shifts between components but not the addition of additional local non-STIP funds.</t>
    </r>
  </si>
  <si>
    <t>The following changes will still require a STIP Fact and Funding sheet:</t>
  </si>
  <si>
    <r>
      <t>l</t>
    </r>
    <r>
      <rPr>
        <sz val="10"/>
        <rFont val="Arial"/>
        <family val="2"/>
      </rPr>
      <t xml:space="preserve"> New Projects.</t>
    </r>
  </si>
  <si>
    <r>
      <t>l</t>
    </r>
    <r>
      <rPr>
        <sz val="10"/>
        <rFont val="Arial"/>
        <family val="2"/>
      </rPr>
      <t xml:space="preserve"> Change of Implementing A</t>
    </r>
    <r>
      <rPr>
        <sz val="10"/>
        <rFont val="Arial"/>
        <family val="0"/>
      </rPr>
      <t>gency for any component.</t>
    </r>
  </si>
  <si>
    <r>
      <t>l</t>
    </r>
    <r>
      <rPr>
        <sz val="10"/>
        <rFont val="Arial"/>
        <family val="2"/>
      </rPr>
      <t xml:space="preserve"> Any change affecting pro</t>
    </r>
    <r>
      <rPr>
        <sz val="10"/>
        <rFont val="Arial"/>
        <family val="0"/>
      </rPr>
      <t>ject scope.</t>
    </r>
  </si>
  <si>
    <t>Instructions</t>
  </si>
  <si>
    <t>1.  Select a Change Reason, yellow highlight, for every project in the list, even if the reason is simply "No Change".</t>
  </si>
  <si>
    <t xml:space="preserve">2.  Update financial data by project component. </t>
  </si>
  <si>
    <t>3.  To delete a project, select the "Delete" change reason and zero out the dollars.</t>
  </si>
  <si>
    <t>4.  Do not use this form to add new projects.  Instead, select the "See Attached Fact and Funding Sheet" change reason and attach the filled in sheet.</t>
  </si>
  <si>
    <t>Please Note:  The spreadsheet is quite wide but has been preset to print only the summary funding data.  You may change the print area at any time to print the entire spreadsheet but will need to change to ledger size (11" x 17") to view it properly.</t>
  </si>
  <si>
    <t>DO NOT TYPE in the GRAY COLORED AREA of the SPREADSHEET.</t>
  </si>
  <si>
    <t>Questions?</t>
  </si>
  <si>
    <r>
      <t>l</t>
    </r>
    <r>
      <rPr>
        <sz val="10"/>
        <rFont val="Arial"/>
        <family val="2"/>
      </rPr>
      <t xml:space="preserve"> Chad Baker (916) 651-6879 - Caltrans Districts 1, 2, 3</t>
    </r>
  </si>
  <si>
    <r>
      <t>l</t>
    </r>
    <r>
      <rPr>
        <sz val="10"/>
        <rFont val="Arial"/>
        <family val="2"/>
      </rPr>
      <t xml:space="preserve"> Leah Cagle (916) 651-6881 - Caltrans Districts 8, 11, 12</t>
    </r>
  </si>
  <si>
    <r>
      <t>l</t>
    </r>
    <r>
      <rPr>
        <sz val="10"/>
        <rFont val="Arial"/>
        <family val="2"/>
      </rPr>
      <t xml:space="preserve"> Ken Solak (916) 654-4447 - Caltrans District 4</t>
    </r>
  </si>
  <si>
    <r>
      <t>l</t>
    </r>
    <r>
      <rPr>
        <sz val="10"/>
        <rFont val="Arial"/>
        <family val="2"/>
      </rPr>
      <t xml:space="preserve"> Rambabu Bavirisetty (916) 654-2683 - Caltrans District 7</t>
    </r>
  </si>
  <si>
    <r>
      <t>l</t>
    </r>
    <r>
      <rPr>
        <sz val="10"/>
        <rFont val="Arial"/>
        <family val="2"/>
      </rPr>
      <t xml:space="preserve"> Linda Newton (916) 651-6877 - Caltrans Districts 5, 6, 9, 10</t>
    </r>
  </si>
  <si>
    <t>To start, click on the "Project Inventory" tab below.</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</si>
</sst>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5">
    <font>
      <sz val="10"/>
      <name val="Arial"/>
      <family val="0"/>
    </font>
    <font>
      <b/>
      <sz val="10"/>
      <name val="Arial"/>
      <family val="0"/>
    </font>
    <font>
      <i/>
      <sz val="10"/>
      <name val="Arial"/>
      <family val="0"/>
    </font>
    <font>
      <b/>
      <i/>
      <sz val="10"/>
      <name val="Arial"/>
      <family val="0"/>
    </font>
    <font>
      <u val="single"/>
      <sz val="10"/>
      <color indexed="12"/>
      <name val="Arial"/>
      <family val="0"/>
    </font>
    <font>
      <sz val="8"/>
      <name val="Arial"/>
      <family val="2"/>
    </font>
    <font>
      <u val="single"/>
      <sz val="8"/>
      <color indexed="12"/>
      <name val="Arial"/>
      <family val="2"/>
    </font>
    <font>
      <b/>
      <sz val="8"/>
      <name val="Arial"/>
      <family val="2"/>
    </font>
    <font>
      <b/>
      <sz val="14"/>
      <name val="Arial"/>
      <family val="2"/>
    </font>
    <font>
      <sz val="8"/>
      <name val="Tahoma"/>
      <family val="2"/>
    </font>
    <font>
      <b/>
      <i/>
      <sz val="8"/>
      <name val="Arial"/>
      <family val="2"/>
    </font>
    <font>
      <b/>
      <i/>
      <sz val="8"/>
      <color indexed="56"/>
      <name val="Arial"/>
      <family val="2"/>
    </font>
    <font>
      <b/>
      <sz val="13"/>
      <name val="Arial"/>
      <family val="2"/>
    </font>
    <font>
      <b/>
      <u val="single"/>
      <sz val="10"/>
      <name val="Arial"/>
      <family val="2"/>
    </font>
    <font>
      <sz val="10"/>
      <name val="Wingdings"/>
      <family val="0"/>
    </font>
  </fonts>
  <fills count="4">
    <fill>
      <patternFill/>
    </fill>
    <fill>
      <patternFill patternType="gray125"/>
    </fill>
    <fill>
      <patternFill patternType="solid">
        <fgColor indexed="47"/>
        <bgColor indexed="64"/>
      </patternFill>
    </fill>
    <fill>
      <patternFill patternType="solid">
        <fgColor indexed="26"/>
        <bgColor indexed="64"/>
      </patternFill>
    </fill>
  </fills>
  <borders count="15">
    <border>
      <left/>
      <right/>
      <top/>
      <bottom/>
      <diagonal/>
    </border>
    <border>
      <left style="double">
        <color indexed="23"/>
      </left>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double">
        <color indexed="2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double">
        <color indexed="23"/>
      </left>
      <right>
        <color indexed="63"/>
      </right>
      <top>
        <color indexed="63"/>
      </top>
      <bottom style="thin"/>
    </border>
    <border>
      <left>
        <color indexed="63"/>
      </left>
      <right style="thick">
        <color indexed="23"/>
      </right>
      <top style="thin"/>
      <bottom>
        <color indexed="63"/>
      </bottom>
    </border>
    <border>
      <left>
        <color indexed="63"/>
      </left>
      <right style="thick">
        <color indexed="23"/>
      </right>
      <top>
        <color indexed="63"/>
      </top>
      <bottom style="thin"/>
    </border>
    <border>
      <left>
        <color indexed="63"/>
      </left>
      <right style="double">
        <color indexed="23"/>
      </right>
      <top style="thin"/>
      <bottom>
        <color indexed="63"/>
      </bottom>
    </border>
    <border>
      <left>
        <color indexed="63"/>
      </left>
      <right style="double">
        <color indexed="23"/>
      </right>
      <top>
        <color indexed="63"/>
      </top>
      <bottom style="thin"/>
    </border>
    <border>
      <left style="thick">
        <color indexed="16"/>
      </left>
      <right style="thick">
        <color indexed="16"/>
      </right>
      <top>
        <color indexed="63"/>
      </top>
      <bottom>
        <color indexed="63"/>
      </bottom>
    </border>
    <border>
      <left style="thick">
        <color indexed="16"/>
      </left>
      <right style="thick">
        <color indexed="16"/>
      </right>
      <top>
        <color indexed="63"/>
      </top>
      <bottom style="thick">
        <color indexed="16"/>
      </bottom>
    </border>
    <border>
      <left style="thick">
        <color indexed="16"/>
      </left>
      <right style="thick">
        <color indexed="16"/>
      </right>
      <top style="thick">
        <color indexed="16"/>
      </top>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NumberFormat="0" applyFill="0" applyBorder="0" applyAlignment="0" applyProtection="0"/>
    <xf numFmtId="41" fontId="0" fillId="0" borderId="0" applyNumberFormat="0" applyFill="0" applyBorder="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4" fillId="0" borderId="0" applyNumberFormat="0" applyFill="0" applyBorder="0" applyAlignment="0" applyProtection="0"/>
    <xf numFmtId="9" fontId="0" fillId="0" borderId="0" applyNumberFormat="0" applyFill="0" applyBorder="0" applyAlignment="0" applyProtection="0"/>
  </cellStyleXfs>
  <cellXfs count="58">
    <xf numFmtId="0" fontId="0" fillId="0" borderId="0" xfId="0" applyAlignment="1">
      <alignment/>
    </xf>
    <xf numFmtId="0" fontId="5" fillId="0" borderId="0" xfId="0" applyFont="1" applyAlignment="1">
      <alignment/>
    </xf>
    <xf numFmtId="0" fontId="6" fillId="0" borderId="0" xfId="19" applyFont="1" applyAlignment="1">
      <alignment/>
    </xf>
    <xf numFmtId="0" fontId="5" fillId="0" borderId="0" xfId="0" applyFont="1" applyAlignment="1">
      <alignment horizontal="right"/>
    </xf>
    <xf numFmtId="0" fontId="7" fillId="0" borderId="0" xfId="0" applyFont="1" applyAlignment="1">
      <alignment/>
    </xf>
    <xf numFmtId="3" fontId="5" fillId="0" borderId="0" xfId="0" applyNumberFormat="1" applyFont="1" applyAlignment="1">
      <alignment/>
    </xf>
    <xf numFmtId="0" fontId="5" fillId="2" borderId="0" xfId="0" applyFont="1" applyFill="1" applyAlignment="1">
      <alignment/>
    </xf>
    <xf numFmtId="0" fontId="5" fillId="2" borderId="1" xfId="0" applyFont="1" applyFill="1" applyBorder="1" applyAlignment="1">
      <alignment/>
    </xf>
    <xf numFmtId="3" fontId="5" fillId="0" borderId="1" xfId="0" applyNumberFormat="1" applyFont="1" applyBorder="1" applyAlignment="1">
      <alignment/>
    </xf>
    <xf numFmtId="0" fontId="5" fillId="0" borderId="1" xfId="0" applyFont="1" applyBorder="1" applyAlignment="1">
      <alignment/>
    </xf>
    <xf numFmtId="0" fontId="5" fillId="2" borderId="0" xfId="0" applyFont="1" applyFill="1" applyAlignment="1">
      <alignment horizontal="centerContinuous"/>
    </xf>
    <xf numFmtId="0" fontId="8" fillId="2" borderId="0" xfId="0" applyFont="1" applyFill="1" applyAlignment="1">
      <alignment horizontal="centerContinuous"/>
    </xf>
    <xf numFmtId="0" fontId="8" fillId="2" borderId="1" xfId="0" applyFont="1" applyFill="1" applyBorder="1" applyAlignment="1">
      <alignment horizontal="centerContinuous"/>
    </xf>
    <xf numFmtId="0" fontId="7" fillId="2" borderId="2" xfId="0" applyFont="1" applyFill="1" applyBorder="1" applyAlignment="1">
      <alignment/>
    </xf>
    <xf numFmtId="0" fontId="7" fillId="2" borderId="3" xfId="0" applyFont="1" applyFill="1" applyBorder="1" applyAlignment="1">
      <alignment/>
    </xf>
    <xf numFmtId="0" fontId="7" fillId="2" borderId="4" xfId="0" applyFont="1" applyFill="1" applyBorder="1" applyAlignment="1">
      <alignment horizontal="centerContinuous"/>
    </xf>
    <xf numFmtId="0" fontId="7" fillId="2" borderId="3" xfId="0" applyFont="1" applyFill="1" applyBorder="1" applyAlignment="1">
      <alignment horizontal="centerContinuous"/>
    </xf>
    <xf numFmtId="0" fontId="7" fillId="2" borderId="5" xfId="0" applyFont="1" applyFill="1" applyBorder="1" applyAlignment="1">
      <alignment/>
    </xf>
    <xf numFmtId="0" fontId="7" fillId="2" borderId="6" xfId="0" applyFont="1" applyFill="1" applyBorder="1" applyAlignment="1">
      <alignment/>
    </xf>
    <xf numFmtId="0" fontId="7" fillId="2" borderId="7" xfId="0" applyFont="1" applyFill="1" applyBorder="1" applyAlignment="1">
      <alignment horizontal="right"/>
    </xf>
    <xf numFmtId="0" fontId="7" fillId="2" borderId="6" xfId="0" applyFont="1" applyFill="1" applyBorder="1" applyAlignment="1" quotePrefix="1">
      <alignment horizontal="right"/>
    </xf>
    <xf numFmtId="0" fontId="7" fillId="2" borderId="6" xfId="0" applyFont="1" applyFill="1" applyBorder="1" applyAlignment="1">
      <alignment horizontal="right"/>
    </xf>
    <xf numFmtId="0" fontId="7" fillId="0" borderId="0" xfId="0" applyFont="1" applyBorder="1" applyAlignment="1">
      <alignment/>
    </xf>
    <xf numFmtId="0" fontId="7" fillId="2" borderId="8" xfId="0" applyFont="1" applyFill="1" applyBorder="1" applyAlignment="1">
      <alignment horizontal="centerContinuous"/>
    </xf>
    <xf numFmtId="0" fontId="7" fillId="2" borderId="9" xfId="0" applyFont="1" applyFill="1" applyBorder="1" applyAlignment="1" quotePrefix="1">
      <alignment horizontal="right"/>
    </xf>
    <xf numFmtId="0" fontId="5" fillId="3" borderId="0" xfId="0" applyFont="1" applyFill="1" applyAlignment="1">
      <alignment/>
    </xf>
    <xf numFmtId="0" fontId="11" fillId="3" borderId="0" xfId="0" applyFont="1" applyFill="1" applyAlignment="1" applyProtection="1">
      <alignment horizontal="center"/>
      <protection locked="0"/>
    </xf>
    <xf numFmtId="0" fontId="10" fillId="3" borderId="0" xfId="0" applyFont="1" applyFill="1" applyAlignment="1">
      <alignment horizontal="right"/>
    </xf>
    <xf numFmtId="3" fontId="5" fillId="0" borderId="1" xfId="0" applyNumberFormat="1" applyFont="1" applyBorder="1" applyAlignment="1" applyProtection="1">
      <alignment/>
      <protection locked="0"/>
    </xf>
    <xf numFmtId="3" fontId="5" fillId="0" borderId="0" xfId="0" applyNumberFormat="1" applyFont="1" applyAlignment="1" applyProtection="1">
      <alignment/>
      <protection locked="0"/>
    </xf>
    <xf numFmtId="0" fontId="5" fillId="0" borderId="3" xfId="0" applyFont="1" applyBorder="1" applyAlignment="1">
      <alignment/>
    </xf>
    <xf numFmtId="0" fontId="6" fillId="0" borderId="3" xfId="19" applyFont="1" applyBorder="1" applyAlignment="1">
      <alignment/>
    </xf>
    <xf numFmtId="0" fontId="5" fillId="2" borderId="4" xfId="0" applyFont="1" applyFill="1" applyBorder="1" applyAlignment="1">
      <alignment/>
    </xf>
    <xf numFmtId="0" fontId="5" fillId="2" borderId="3" xfId="0" applyFont="1" applyFill="1" applyBorder="1" applyAlignment="1">
      <alignment/>
    </xf>
    <xf numFmtId="3" fontId="5" fillId="0" borderId="4" xfId="0" applyNumberFormat="1" applyFont="1" applyBorder="1" applyAlignment="1" applyProtection="1">
      <alignment/>
      <protection locked="0"/>
    </xf>
    <xf numFmtId="3" fontId="5" fillId="0" borderId="3" xfId="0" applyNumberFormat="1" applyFont="1" applyBorder="1" applyAlignment="1" applyProtection="1">
      <alignment/>
      <protection locked="0"/>
    </xf>
    <xf numFmtId="3" fontId="5" fillId="0" borderId="10" xfId="0" applyNumberFormat="1" applyFont="1" applyBorder="1" applyAlignment="1" applyProtection="1">
      <alignment/>
      <protection locked="0"/>
    </xf>
    <xf numFmtId="0" fontId="5" fillId="3" borderId="6" xfId="0" applyFont="1" applyFill="1" applyBorder="1" applyAlignment="1">
      <alignment/>
    </xf>
    <xf numFmtId="0" fontId="10" fillId="3" borderId="6" xfId="0" applyFont="1" applyFill="1" applyBorder="1" applyAlignment="1">
      <alignment horizontal="right"/>
    </xf>
    <xf numFmtId="0" fontId="11" fillId="3" borderId="6" xfId="0" applyFont="1" applyFill="1" applyBorder="1" applyAlignment="1" applyProtection="1">
      <alignment horizontal="center"/>
      <protection locked="0"/>
    </xf>
    <xf numFmtId="0" fontId="5" fillId="0" borderId="6" xfId="0" applyFont="1" applyBorder="1" applyAlignment="1">
      <alignment/>
    </xf>
    <xf numFmtId="0" fontId="5" fillId="2" borderId="7" xfId="0" applyFont="1" applyFill="1" applyBorder="1" applyAlignment="1">
      <alignment/>
    </xf>
    <xf numFmtId="0" fontId="5" fillId="2" borderId="6" xfId="0" applyFont="1" applyFill="1" applyBorder="1" applyAlignment="1">
      <alignment/>
    </xf>
    <xf numFmtId="3" fontId="5" fillId="0" borderId="7" xfId="0" applyNumberFormat="1" applyFont="1" applyBorder="1" applyAlignment="1">
      <alignment/>
    </xf>
    <xf numFmtId="3" fontId="5" fillId="0" borderId="6" xfId="0" applyNumberFormat="1" applyFont="1" applyBorder="1" applyAlignment="1">
      <alignment/>
    </xf>
    <xf numFmtId="3" fontId="5" fillId="0" borderId="11" xfId="0" applyNumberFormat="1" applyFont="1" applyBorder="1" applyAlignment="1">
      <alignment/>
    </xf>
    <xf numFmtId="0" fontId="0" fillId="2" borderId="12" xfId="0" applyFill="1" applyBorder="1" applyAlignment="1">
      <alignment/>
    </xf>
    <xf numFmtId="0" fontId="0" fillId="2" borderId="13" xfId="0" applyFill="1" applyBorder="1" applyAlignment="1">
      <alignment/>
    </xf>
    <xf numFmtId="0" fontId="12" fillId="2" borderId="14" xfId="0" applyFont="1" applyFill="1" applyBorder="1" applyAlignment="1">
      <alignment horizontal="center"/>
    </xf>
    <xf numFmtId="0" fontId="13" fillId="2" borderId="12" xfId="0" applyFont="1" applyFill="1" applyBorder="1" applyAlignment="1">
      <alignment/>
    </xf>
    <xf numFmtId="0" fontId="0" fillId="2" borderId="12" xfId="0" applyFill="1" applyBorder="1" applyAlignment="1">
      <alignment vertical="top" wrapText="1"/>
    </xf>
    <xf numFmtId="0" fontId="0" fillId="2" borderId="12" xfId="0" applyFill="1" applyBorder="1" applyAlignment="1">
      <alignment wrapText="1"/>
    </xf>
    <xf numFmtId="0" fontId="1" fillId="2" borderId="12" xfId="0" applyFont="1" applyFill="1" applyBorder="1" applyAlignment="1">
      <alignment wrapText="1"/>
    </xf>
    <xf numFmtId="0" fontId="14" fillId="2" borderId="12" xfId="0" applyFont="1" applyFill="1" applyBorder="1" applyAlignment="1">
      <alignment wrapText="1"/>
    </xf>
    <xf numFmtId="0" fontId="13" fillId="2" borderId="12" xfId="0" applyFont="1" applyFill="1" applyBorder="1" applyAlignment="1">
      <alignment wrapText="1"/>
    </xf>
    <xf numFmtId="0" fontId="1" fillId="2" borderId="12" xfId="0" applyFont="1" applyFill="1" applyBorder="1" applyAlignment="1">
      <alignment horizontal="center" wrapText="1"/>
    </xf>
    <xf numFmtId="0" fontId="14" fillId="2" borderId="12" xfId="0" applyFont="1" applyFill="1" applyBorder="1" applyAlignment="1">
      <alignment/>
    </xf>
    <xf numFmtId="0" fontId="1" fillId="0" borderId="0" xfId="0" applyFont="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dxfs count="1">
    <dxf>
      <font>
        <color rgb="FF0000FF"/>
      </font>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H100"/>
  <sheetViews>
    <sheetView showGridLines="0" tabSelected="1" workbookViewId="0" topLeftCell="A1">
      <selection activeCell="A1" sqref="A1"/>
    </sheetView>
  </sheetViews>
  <sheetFormatPr defaultColWidth="9.140625" defaultRowHeight="12.75"/>
  <cols>
    <col min="1" max="1" width="3.28125" style="0" customWidth="1"/>
    <col min="2" max="2" width="78.7109375" style="0" customWidth="1"/>
    <col min="3" max="3" width="2.7109375" style="0" customWidth="1"/>
  </cols>
  <sheetData>
    <row r="1" ht="13.5" thickBot="1"/>
    <row r="2" ht="17.25" thickTop="1">
      <c r="B2" s="48" t="s">
        <v>69</v>
      </c>
    </row>
    <row r="3" ht="12.75">
      <c r="B3" s="46"/>
    </row>
    <row r="4" ht="12.75">
      <c r="B4" s="49" t="s">
        <v>70</v>
      </c>
    </row>
    <row r="5" ht="75" customHeight="1">
      <c r="B5" s="50" t="str">
        <f>G100&amp;H100</f>
        <v>This project inventory was initially generated from the Department's CTIPS database and contains all unallocated project components left over in the 2002 STIP. This worksheet is the recommended method for summarizing project data in the RTIP and also may be used to transmit certain 2004 STIP project changes in lieu of the normal multi-page STIP Fact and Funding Sheet.</v>
      </c>
    </row>
    <row r="6" ht="25.5">
      <c r="B6" s="52" t="s">
        <v>73</v>
      </c>
    </row>
    <row r="7" ht="12.75">
      <c r="B7" s="53" t="s">
        <v>74</v>
      </c>
    </row>
    <row r="8" ht="12.75">
      <c r="B8" s="53" t="s">
        <v>75</v>
      </c>
    </row>
    <row r="9" ht="25.5">
      <c r="B9" s="53" t="s">
        <v>76</v>
      </c>
    </row>
    <row r="10" ht="12.75">
      <c r="B10" s="51"/>
    </row>
    <row r="11" ht="12.75">
      <c r="B11" s="52" t="s">
        <v>77</v>
      </c>
    </row>
    <row r="12" ht="12.75">
      <c r="B12" s="53" t="s">
        <v>78</v>
      </c>
    </row>
    <row r="13" ht="12.75">
      <c r="B13" s="53" t="s">
        <v>79</v>
      </c>
    </row>
    <row r="14" ht="12.75">
      <c r="B14" s="53" t="s">
        <v>80</v>
      </c>
    </row>
    <row r="15" ht="12.75">
      <c r="B15" s="51"/>
    </row>
    <row r="16" ht="12.75">
      <c r="B16" s="54" t="s">
        <v>81</v>
      </c>
    </row>
    <row r="17" ht="25.5">
      <c r="B17" s="51" t="s">
        <v>82</v>
      </c>
    </row>
    <row r="18" ht="12.75">
      <c r="B18" s="51" t="s">
        <v>83</v>
      </c>
    </row>
    <row r="19" ht="12.75">
      <c r="B19" s="51" t="s">
        <v>84</v>
      </c>
    </row>
    <row r="20" ht="25.5">
      <c r="B20" s="51" t="s">
        <v>85</v>
      </c>
    </row>
    <row r="21" ht="12.75">
      <c r="B21" s="51"/>
    </row>
    <row r="22" ht="38.25">
      <c r="B22" s="51" t="s">
        <v>86</v>
      </c>
    </row>
    <row r="23" ht="12.75">
      <c r="B23" s="51"/>
    </row>
    <row r="24" ht="12.75">
      <c r="B24" s="55" t="s">
        <v>87</v>
      </c>
    </row>
    <row r="25" ht="12.75">
      <c r="B25" s="51"/>
    </row>
    <row r="26" ht="12.75">
      <c r="B26" s="49" t="s">
        <v>88</v>
      </c>
    </row>
    <row r="27" ht="12.75">
      <c r="B27" s="56" t="s">
        <v>89</v>
      </c>
    </row>
    <row r="28" ht="12.75">
      <c r="B28" s="56" t="s">
        <v>90</v>
      </c>
    </row>
    <row r="29" ht="12.75">
      <c r="B29" s="56" t="s">
        <v>91</v>
      </c>
    </row>
    <row r="30" ht="12.75">
      <c r="B30" s="56" t="s">
        <v>92</v>
      </c>
    </row>
    <row r="31" ht="12.75">
      <c r="B31" s="56" t="s">
        <v>93</v>
      </c>
    </row>
    <row r="32" ht="12.75">
      <c r="B32" s="46"/>
    </row>
    <row r="33" ht="12.75">
      <c r="B33" s="46"/>
    </row>
    <row r="34" ht="12.75">
      <c r="B34" s="46"/>
    </row>
    <row r="35" ht="13.5" thickBot="1">
      <c r="B35" s="47"/>
    </row>
    <row r="36" ht="13.5" thickTop="1">
      <c r="B36" s="57" t="s">
        <v>94</v>
      </c>
    </row>
    <row r="100" spans="7:8" ht="12.75">
      <c r="G100" t="s">
        <v>71</v>
      </c>
      <c r="H100" t="s">
        <v>72</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CX46"/>
  <sheetViews>
    <sheetView showZeros="0" workbookViewId="0" topLeftCell="A1">
      <pane ySplit="3" topLeftCell="BM4" activePane="bottomLeft" state="frozen"/>
      <selection pane="topLeft" activeCell="A1" sqref="A1"/>
      <selection pane="bottomLeft" activeCell="A4" sqref="A4"/>
    </sheetView>
  </sheetViews>
  <sheetFormatPr defaultColWidth="9.140625" defaultRowHeight="12.75"/>
  <cols>
    <col min="1" max="1" width="3.8515625" style="1" bestFit="1" customWidth="1"/>
    <col min="2" max="2" width="6.28125" style="1" bestFit="1" customWidth="1"/>
    <col min="3" max="3" width="7.421875" style="1" bestFit="1" customWidth="1"/>
    <col min="4" max="4" width="35.7109375" style="1" bestFit="1" customWidth="1"/>
    <col min="5" max="5" width="5.8515625" style="1" bestFit="1" customWidth="1"/>
    <col min="6" max="35" width="6.7109375" style="1" customWidth="1"/>
    <col min="36" max="67" width="5.7109375" style="1" customWidth="1"/>
    <col min="68" max="68" width="10.421875" style="1" bestFit="1" customWidth="1"/>
    <col min="69" max="69" width="3.140625" style="1" bestFit="1" customWidth="1"/>
    <col min="70" max="72" width="9.140625" style="1" customWidth="1"/>
    <col min="73" max="73" width="2.00390625" style="1" bestFit="1" customWidth="1"/>
    <col min="74" max="74" width="9.140625" style="1" customWidth="1"/>
    <col min="75" max="102" width="0" style="1" hidden="1" customWidth="1"/>
    <col min="103" max="16384" width="9.140625" style="1" customWidth="1"/>
  </cols>
  <sheetData>
    <row r="1" spans="1:67" ht="18">
      <c r="A1" s="11" t="s">
        <v>2</v>
      </c>
      <c r="B1" s="10"/>
      <c r="C1" s="10"/>
      <c r="D1" s="10"/>
      <c r="E1" s="10"/>
      <c r="F1" s="10"/>
      <c r="G1" s="10"/>
      <c r="H1" s="10"/>
      <c r="I1" s="10"/>
      <c r="J1" s="10"/>
      <c r="K1" s="10"/>
      <c r="L1" s="10"/>
      <c r="M1" s="10"/>
      <c r="N1" s="10"/>
      <c r="O1" s="10"/>
      <c r="P1" s="10"/>
      <c r="Q1" s="10"/>
      <c r="R1" s="10"/>
      <c r="S1" s="10"/>
      <c r="T1" s="12" t="s">
        <v>55</v>
      </c>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row>
    <row r="2" spans="1:88" s="4" customFormat="1" ht="11.25">
      <c r="A2" s="13"/>
      <c r="B2" s="14" t="s">
        <v>27</v>
      </c>
      <c r="C2" s="14" t="s">
        <v>28</v>
      </c>
      <c r="D2" s="14" t="s">
        <v>30</v>
      </c>
      <c r="E2" s="14"/>
      <c r="F2" s="15" t="s">
        <v>53</v>
      </c>
      <c r="G2" s="16"/>
      <c r="H2" s="16"/>
      <c r="I2" s="16"/>
      <c r="J2" s="16"/>
      <c r="K2" s="16"/>
      <c r="L2" s="16"/>
      <c r="M2" s="16"/>
      <c r="N2" s="15" t="s">
        <v>54</v>
      </c>
      <c r="O2" s="16"/>
      <c r="P2" s="16"/>
      <c r="Q2" s="16"/>
      <c r="R2" s="16"/>
      <c r="S2" s="16"/>
      <c r="T2" s="15" t="s">
        <v>41</v>
      </c>
      <c r="U2" s="16"/>
      <c r="V2" s="16"/>
      <c r="W2" s="16"/>
      <c r="X2" s="16"/>
      <c r="Y2" s="16"/>
      <c r="Z2" s="16"/>
      <c r="AA2" s="16"/>
      <c r="AB2" s="15" t="s">
        <v>42</v>
      </c>
      <c r="AC2" s="16"/>
      <c r="AD2" s="16"/>
      <c r="AE2" s="16"/>
      <c r="AF2" s="16"/>
      <c r="AG2" s="16"/>
      <c r="AH2" s="16"/>
      <c r="AI2" s="16"/>
      <c r="AJ2" s="15" t="s">
        <v>43</v>
      </c>
      <c r="AK2" s="16"/>
      <c r="AL2" s="16"/>
      <c r="AM2" s="16"/>
      <c r="AN2" s="16"/>
      <c r="AO2" s="16"/>
      <c r="AP2" s="16"/>
      <c r="AQ2" s="16"/>
      <c r="AR2" s="15" t="s">
        <v>44</v>
      </c>
      <c r="AS2" s="16"/>
      <c r="AT2" s="16"/>
      <c r="AU2" s="16"/>
      <c r="AV2" s="16"/>
      <c r="AW2" s="16"/>
      <c r="AX2" s="16"/>
      <c r="AY2" s="16"/>
      <c r="AZ2" s="15" t="s">
        <v>45</v>
      </c>
      <c r="BA2" s="16"/>
      <c r="BB2" s="16"/>
      <c r="BC2" s="16"/>
      <c r="BD2" s="16"/>
      <c r="BE2" s="16"/>
      <c r="BF2" s="16"/>
      <c r="BG2" s="16"/>
      <c r="BH2" s="15" t="s">
        <v>46</v>
      </c>
      <c r="BI2" s="16"/>
      <c r="BJ2" s="16"/>
      <c r="BK2" s="16"/>
      <c r="BL2" s="16"/>
      <c r="BM2" s="16"/>
      <c r="BN2" s="16"/>
      <c r="BO2" s="23"/>
      <c r="BP2" s="22"/>
      <c r="BW2" s="15" t="s">
        <v>53</v>
      </c>
      <c r="BX2" s="16" t="s">
        <v>53</v>
      </c>
      <c r="BY2" s="16"/>
      <c r="BZ2" s="16"/>
      <c r="CA2" s="16"/>
      <c r="CB2" s="16"/>
      <c r="CC2" s="16"/>
      <c r="CD2" s="16"/>
      <c r="CE2" s="15" t="s">
        <v>54</v>
      </c>
      <c r="CF2" s="16" t="s">
        <v>54</v>
      </c>
      <c r="CG2" s="16"/>
      <c r="CH2" s="16"/>
      <c r="CI2" s="16"/>
      <c r="CJ2" s="16"/>
    </row>
    <row r="3" spans="1:88" s="4" customFormat="1" ht="11.25">
      <c r="A3" s="17" t="s">
        <v>21</v>
      </c>
      <c r="B3" s="18" t="s">
        <v>26</v>
      </c>
      <c r="C3" s="18" t="s">
        <v>29</v>
      </c>
      <c r="D3" s="18" t="s">
        <v>31</v>
      </c>
      <c r="E3" s="18" t="s">
        <v>32</v>
      </c>
      <c r="F3" s="19" t="s">
        <v>33</v>
      </c>
      <c r="G3" s="20" t="s">
        <v>34</v>
      </c>
      <c r="H3" s="20" t="s">
        <v>35</v>
      </c>
      <c r="I3" s="20" t="s">
        <v>36</v>
      </c>
      <c r="J3" s="20" t="s">
        <v>37</v>
      </c>
      <c r="K3" s="20" t="s">
        <v>38</v>
      </c>
      <c r="L3" s="20" t="s">
        <v>39</v>
      </c>
      <c r="M3" s="20" t="s">
        <v>40</v>
      </c>
      <c r="N3" s="19" t="s">
        <v>47</v>
      </c>
      <c r="O3" s="21" t="s">
        <v>48</v>
      </c>
      <c r="P3" s="21" t="s">
        <v>49</v>
      </c>
      <c r="Q3" s="21" t="s">
        <v>50</v>
      </c>
      <c r="R3" s="21" t="s">
        <v>51</v>
      </c>
      <c r="S3" s="21" t="s">
        <v>52</v>
      </c>
      <c r="T3" s="19" t="s">
        <v>33</v>
      </c>
      <c r="U3" s="20" t="s">
        <v>34</v>
      </c>
      <c r="V3" s="20" t="s">
        <v>35</v>
      </c>
      <c r="W3" s="20" t="s">
        <v>36</v>
      </c>
      <c r="X3" s="20" t="s">
        <v>37</v>
      </c>
      <c r="Y3" s="20" t="s">
        <v>38</v>
      </c>
      <c r="Z3" s="20" t="s">
        <v>39</v>
      </c>
      <c r="AA3" s="20" t="s">
        <v>40</v>
      </c>
      <c r="AB3" s="19" t="s">
        <v>33</v>
      </c>
      <c r="AC3" s="20" t="s">
        <v>34</v>
      </c>
      <c r="AD3" s="20" t="s">
        <v>35</v>
      </c>
      <c r="AE3" s="20" t="s">
        <v>36</v>
      </c>
      <c r="AF3" s="20" t="s">
        <v>37</v>
      </c>
      <c r="AG3" s="20" t="s">
        <v>38</v>
      </c>
      <c r="AH3" s="20" t="s">
        <v>39</v>
      </c>
      <c r="AI3" s="20" t="s">
        <v>40</v>
      </c>
      <c r="AJ3" s="19" t="s">
        <v>33</v>
      </c>
      <c r="AK3" s="20" t="s">
        <v>34</v>
      </c>
      <c r="AL3" s="20" t="s">
        <v>35</v>
      </c>
      <c r="AM3" s="20" t="s">
        <v>36</v>
      </c>
      <c r="AN3" s="20" t="s">
        <v>37</v>
      </c>
      <c r="AO3" s="20" t="s">
        <v>38</v>
      </c>
      <c r="AP3" s="20" t="s">
        <v>39</v>
      </c>
      <c r="AQ3" s="20" t="s">
        <v>40</v>
      </c>
      <c r="AR3" s="19" t="s">
        <v>33</v>
      </c>
      <c r="AS3" s="20" t="s">
        <v>34</v>
      </c>
      <c r="AT3" s="20" t="s">
        <v>35</v>
      </c>
      <c r="AU3" s="20" t="s">
        <v>36</v>
      </c>
      <c r="AV3" s="20" t="s">
        <v>37</v>
      </c>
      <c r="AW3" s="20" t="s">
        <v>38</v>
      </c>
      <c r="AX3" s="20" t="s">
        <v>39</v>
      </c>
      <c r="AY3" s="20" t="s">
        <v>40</v>
      </c>
      <c r="AZ3" s="19" t="s">
        <v>33</v>
      </c>
      <c r="BA3" s="20" t="s">
        <v>34</v>
      </c>
      <c r="BB3" s="20" t="s">
        <v>35</v>
      </c>
      <c r="BC3" s="20" t="s">
        <v>36</v>
      </c>
      <c r="BD3" s="20" t="s">
        <v>37</v>
      </c>
      <c r="BE3" s="20" t="s">
        <v>38</v>
      </c>
      <c r="BF3" s="20" t="s">
        <v>39</v>
      </c>
      <c r="BG3" s="20" t="s">
        <v>40</v>
      </c>
      <c r="BH3" s="19" t="s">
        <v>33</v>
      </c>
      <c r="BI3" s="20" t="s">
        <v>34</v>
      </c>
      <c r="BJ3" s="20" t="s">
        <v>35</v>
      </c>
      <c r="BK3" s="20" t="s">
        <v>36</v>
      </c>
      <c r="BL3" s="20" t="s">
        <v>37</v>
      </c>
      <c r="BM3" s="20" t="s">
        <v>38</v>
      </c>
      <c r="BN3" s="20" t="s">
        <v>39</v>
      </c>
      <c r="BO3" s="24" t="s">
        <v>40</v>
      </c>
      <c r="BP3" s="22" t="s">
        <v>57</v>
      </c>
      <c r="BQ3" s="4" t="s">
        <v>58</v>
      </c>
      <c r="BR3" s="4" t="s">
        <v>59</v>
      </c>
      <c r="BS3" s="4" t="s">
        <v>60</v>
      </c>
      <c r="BT3" s="4" t="s">
        <v>61</v>
      </c>
      <c r="BU3" s="4" t="s">
        <v>62</v>
      </c>
      <c r="BW3" s="19" t="s">
        <v>33</v>
      </c>
      <c r="BX3" s="20" t="s">
        <v>33</v>
      </c>
      <c r="BY3" s="20" t="s">
        <v>35</v>
      </c>
      <c r="BZ3" s="20" t="s">
        <v>35</v>
      </c>
      <c r="CA3" s="20" t="s">
        <v>37</v>
      </c>
      <c r="CB3" s="20" t="s">
        <v>37</v>
      </c>
      <c r="CC3" s="20" t="s">
        <v>39</v>
      </c>
      <c r="CD3" s="20" t="s">
        <v>39</v>
      </c>
      <c r="CE3" s="19" t="s">
        <v>47</v>
      </c>
      <c r="CF3" s="21" t="s">
        <v>47</v>
      </c>
      <c r="CG3" s="21" t="s">
        <v>49</v>
      </c>
      <c r="CH3" s="21" t="s">
        <v>49</v>
      </c>
      <c r="CI3" s="21" t="s">
        <v>51</v>
      </c>
      <c r="CJ3" s="21" t="s">
        <v>51</v>
      </c>
    </row>
    <row r="4" spans="1:102" ht="11.25">
      <c r="A4" s="1" t="s">
        <v>1</v>
      </c>
      <c r="B4" s="2" t="str">
        <f>HYPERLINK("http://www.dot.ca.gov/hq/transprog/stip2004/ff_sheets/03-3l61.xls","3L61")</f>
        <v>3L61</v>
      </c>
      <c r="C4" s="1" t="s">
        <v>0</v>
      </c>
      <c r="D4" s="1" t="s">
        <v>2</v>
      </c>
      <c r="E4" s="1" t="s">
        <v>3</v>
      </c>
      <c r="F4" s="7">
        <f ca="1">INDIRECT("T4")+INDIRECT("AB4")+INDIRECT("AJ4")+INDIRECT("AR4")+INDIRECT("AZ4")+INDIRECT("BH4")</f>
        <v>0</v>
      </c>
      <c r="G4" s="6">
        <f ca="1">INDIRECT("U4")+INDIRECT("AC4")+INDIRECT("AK4")+INDIRECT("AS4")+INDIRECT("BA4")+INDIRECT("BI4")</f>
        <v>0</v>
      </c>
      <c r="H4" s="6">
        <f ca="1">INDIRECT("V4")+INDIRECT("AD4")+INDIRECT("AL4")+INDIRECT("AT4")+INDIRECT("BB4")+INDIRECT("BJ4")</f>
        <v>0</v>
      </c>
      <c r="I4" s="6">
        <f ca="1">INDIRECT("W4")+INDIRECT("AE4")+INDIRECT("AM4")+INDIRECT("AU4")+INDIRECT("BC4")+INDIRECT("BK4")</f>
        <v>0</v>
      </c>
      <c r="J4" s="6">
        <f ca="1">INDIRECT("X4")+INDIRECT("AF4")+INDIRECT("AN4")+INDIRECT("AV4")+INDIRECT("BD4")+INDIRECT("BL4")</f>
        <v>0</v>
      </c>
      <c r="K4" s="6">
        <f ca="1">INDIRECT("Y4")+INDIRECT("AG4")+INDIRECT("AO4")+INDIRECT("AW4")+INDIRECT("BE4")+INDIRECT("BM4")</f>
        <v>701</v>
      </c>
      <c r="L4" s="6">
        <f ca="1">INDIRECT("Z4")+INDIRECT("AH4")+INDIRECT("AP4")+INDIRECT("AX4")+INDIRECT("BF4")+INDIRECT("BN4")</f>
        <v>0</v>
      </c>
      <c r="M4" s="6">
        <f ca="1">INDIRECT("AA4")+INDIRECT("AI4")+INDIRECT("AQ4")+INDIRECT("AY4")+INDIRECT("BG4")+INDIRECT("BO4")</f>
        <v>0</v>
      </c>
      <c r="N4" s="7">
        <f ca="1">INDIRECT("T4")+INDIRECT("U4")+INDIRECT("V4")+INDIRECT("W4")+INDIRECT("X4")+INDIRECT("Y4")+INDIRECT("Z4")+INDIRECT("AA4")</f>
        <v>3</v>
      </c>
      <c r="O4" s="6">
        <f ca="1">INDIRECT("AB4")+INDIRECT("AC4")+INDIRECT("AD4")+INDIRECT("AE4")+INDIRECT("AF4")+INDIRECT("AG4")+INDIRECT("AH4")+INDIRECT("AI4")</f>
        <v>685</v>
      </c>
      <c r="P4" s="6">
        <f ca="1">INDIRECT("AJ4")+INDIRECT("AK4")+INDIRECT("AL4")+INDIRECT("AM4")+INDIRECT("AN4")+INDIRECT("AO4")+INDIRECT("AP4")+INDIRECT("AQ4")</f>
        <v>4</v>
      </c>
      <c r="Q4" s="6">
        <f ca="1">INDIRECT("AR4")+INDIRECT("AS4")+INDIRECT("AT4")+INDIRECT("AU4")+INDIRECT("AV4")+INDIRECT("AW4")+INDIRECT("AX4")+INDIRECT("AY4")</f>
        <v>9</v>
      </c>
      <c r="R4" s="6">
        <f ca="1">INDIRECT("AZ4")+INDIRECT("BA4")+INDIRECT("BB4")+INDIRECT("BC4")+INDIRECT("BD4")+INDIRECT("BE4")+INDIRECT("BF4")+INDIRECT("BG4")</f>
        <v>0</v>
      </c>
      <c r="S4" s="6">
        <f ca="1">INDIRECT("BH4")+INDIRECT("BI4")+INDIRECT("BJ4")+INDIRECT("BK4")+INDIRECT("BL4")+INDIRECT("BM4")+INDIRECT("BN4")+INDIRECT("BO4")</f>
        <v>0</v>
      </c>
      <c r="T4" s="28"/>
      <c r="U4" s="29"/>
      <c r="V4" s="29"/>
      <c r="W4" s="29"/>
      <c r="X4" s="29"/>
      <c r="Y4" s="29">
        <v>3</v>
      </c>
      <c r="Z4" s="29"/>
      <c r="AA4" s="29"/>
      <c r="AB4" s="28"/>
      <c r="AC4" s="29"/>
      <c r="AD4" s="29"/>
      <c r="AE4" s="29"/>
      <c r="AF4" s="29"/>
      <c r="AG4" s="29">
        <v>685</v>
      </c>
      <c r="AH4" s="29"/>
      <c r="AI4" s="29"/>
      <c r="AJ4" s="28"/>
      <c r="AK4" s="29"/>
      <c r="AL4" s="29"/>
      <c r="AM4" s="29"/>
      <c r="AN4" s="29"/>
      <c r="AO4" s="29">
        <v>4</v>
      </c>
      <c r="AP4" s="29"/>
      <c r="AQ4" s="29"/>
      <c r="AR4" s="28"/>
      <c r="AS4" s="29"/>
      <c r="AT4" s="29"/>
      <c r="AU4" s="29"/>
      <c r="AV4" s="29"/>
      <c r="AW4" s="29">
        <v>9</v>
      </c>
      <c r="AX4" s="29"/>
      <c r="AY4" s="29"/>
      <c r="AZ4" s="28"/>
      <c r="BA4" s="29"/>
      <c r="BB4" s="29"/>
      <c r="BC4" s="29"/>
      <c r="BD4" s="29"/>
      <c r="BE4" s="29"/>
      <c r="BF4" s="29"/>
      <c r="BG4" s="29"/>
      <c r="BH4" s="28"/>
      <c r="BI4" s="29"/>
      <c r="BJ4" s="29"/>
      <c r="BK4" s="29"/>
      <c r="BL4" s="29"/>
      <c r="BM4" s="29"/>
      <c r="BN4" s="29"/>
      <c r="BO4" s="29"/>
      <c r="BP4" s="9">
        <v>13000001196</v>
      </c>
      <c r="BQ4" s="1" t="s">
        <v>3</v>
      </c>
      <c r="BR4" s="1" t="s">
        <v>0</v>
      </c>
      <c r="BS4" s="1" t="s">
        <v>0</v>
      </c>
      <c r="BT4" s="1" t="s">
        <v>0</v>
      </c>
      <c r="BU4" s="1" t="s">
        <v>0</v>
      </c>
      <c r="BW4" s="1">
        <f ca="1">INDIRECT("T4")+2*INDIRECT("AB4")+3*INDIRECT("AJ4")+4*INDIRECT("AR4")+5*INDIRECT("AZ4")+6*INDIRECT("BH4")</f>
        <v>0</v>
      </c>
      <c r="BX4" s="1">
        <v>0</v>
      </c>
      <c r="BY4" s="1">
        <f ca="1">INDIRECT("U4")+2*INDIRECT("AC4")+3*INDIRECT("AK4")+4*INDIRECT("AS4")+5*INDIRECT("BA4")+6*INDIRECT("BI4")</f>
        <v>0</v>
      </c>
      <c r="BZ4" s="1">
        <v>0</v>
      </c>
      <c r="CA4" s="1">
        <f ca="1">INDIRECT("V4")+2*INDIRECT("AD4")+3*INDIRECT("AL4")+4*INDIRECT("AT4")+5*INDIRECT("BB4")+6*INDIRECT("BJ4")</f>
        <v>0</v>
      </c>
      <c r="CB4" s="1">
        <v>0</v>
      </c>
      <c r="CC4" s="1">
        <f ca="1">INDIRECT("W4")+2*INDIRECT("AE4")+3*INDIRECT("AM4")+4*INDIRECT("AU4")+5*INDIRECT("BC4")+6*INDIRECT("BK4")</f>
        <v>0</v>
      </c>
      <c r="CD4" s="1">
        <v>0</v>
      </c>
      <c r="CE4" s="1">
        <f ca="1">INDIRECT("X4")+2*INDIRECT("AF4")+3*INDIRECT("AN4")+4*INDIRECT("AV4")+5*INDIRECT("BD4")+6*INDIRECT("BL4")</f>
        <v>0</v>
      </c>
      <c r="CF4" s="1">
        <v>0</v>
      </c>
      <c r="CG4" s="1">
        <f ca="1">INDIRECT("Y4")+2*INDIRECT("AG4")+3*INDIRECT("AO4")+4*INDIRECT("AW4")+5*INDIRECT("BE4")+6*INDIRECT("BM4")</f>
        <v>1421</v>
      </c>
      <c r="CH4" s="1">
        <v>1421</v>
      </c>
      <c r="CI4" s="1">
        <f ca="1">INDIRECT("Z4")+2*INDIRECT("AH4")+3*INDIRECT("AP4")+4*INDIRECT("AX4")+5*INDIRECT("BF4")+6*INDIRECT("BN4")</f>
        <v>0</v>
      </c>
      <c r="CJ4" s="1">
        <v>0</v>
      </c>
      <c r="CK4" s="1">
        <f ca="1">INDIRECT("AA4")+2*INDIRECT("AI4")+3*INDIRECT("AQ4")+4*INDIRECT("AY4")+5*INDIRECT("BG4")+6*INDIRECT("BO4")</f>
        <v>0</v>
      </c>
      <c r="CL4" s="1">
        <v>0</v>
      </c>
      <c r="CM4" s="1">
        <f ca="1">INDIRECT("T4")+2*INDIRECT("U4")+3*INDIRECT("V4")+4*INDIRECT("W4")+5*INDIRECT("X4")+6*INDIRECT("Y4")+7*INDIRECT("Z4")+8*INDIRECT("AA4")</f>
        <v>18</v>
      </c>
      <c r="CN4" s="1">
        <v>18</v>
      </c>
      <c r="CO4" s="1">
        <f ca="1">INDIRECT("AB4")+2*INDIRECT("AC4")+3*INDIRECT("AD4")+4*INDIRECT("AE4")+5*INDIRECT("AF4")+6*INDIRECT("AG4")+7*INDIRECT("AH4")+8*INDIRECT("AI4")</f>
        <v>4110</v>
      </c>
      <c r="CP4" s="1">
        <v>4110</v>
      </c>
      <c r="CQ4" s="1">
        <f ca="1">INDIRECT("AJ4")+2*INDIRECT("AK4")+3*INDIRECT("AL4")+4*INDIRECT("AM4")+5*INDIRECT("AN4")+6*INDIRECT("AO4")+7*INDIRECT("AP4")+8*INDIRECT("AQ4")</f>
        <v>24</v>
      </c>
      <c r="CR4" s="1">
        <v>24</v>
      </c>
      <c r="CS4" s="1">
        <f ca="1">INDIRECT("AR4")+2*INDIRECT("AS4")+3*INDIRECT("AT4")+4*INDIRECT("AU4")+5*INDIRECT("AV4")+6*INDIRECT("AW4")+7*INDIRECT("AX4")+8*INDIRECT("AY4")</f>
        <v>54</v>
      </c>
      <c r="CT4" s="1">
        <v>54</v>
      </c>
      <c r="CU4" s="1">
        <f ca="1">INDIRECT("AZ4")+2*INDIRECT("BA4")+3*INDIRECT("BB4")+4*INDIRECT("BC4")+5*INDIRECT("BD4")+6*INDIRECT("BE4")+7*INDIRECT("BF4")+8*INDIRECT("BG4")</f>
        <v>0</v>
      </c>
      <c r="CV4" s="1">
        <v>0</v>
      </c>
      <c r="CW4" s="1">
        <f ca="1">INDIRECT("BH4")+2*INDIRECT("BI4")+3*INDIRECT("BJ4")+4*INDIRECT("BK4")+5*INDIRECT("BL4")+6*INDIRECT("BM4")+7*INDIRECT("BN4")+8*INDIRECT("BO4")</f>
        <v>0</v>
      </c>
      <c r="CX4" s="1">
        <v>0</v>
      </c>
    </row>
    <row r="5" spans="1:73" ht="11.25">
      <c r="A5" s="1" t="s">
        <v>0</v>
      </c>
      <c r="B5" s="1" t="s">
        <v>0</v>
      </c>
      <c r="C5" s="1" t="s">
        <v>0</v>
      </c>
      <c r="D5" s="1" t="s">
        <v>4</v>
      </c>
      <c r="E5" s="1" t="s">
        <v>5</v>
      </c>
      <c r="F5" s="7">
        <f>SUM(F4:F4)</f>
        <v>0</v>
      </c>
      <c r="G5" s="6">
        <f>SUM(G4:G4)</f>
        <v>0</v>
      </c>
      <c r="H5" s="6">
        <f>SUM(H4:H4)</f>
        <v>0</v>
      </c>
      <c r="I5" s="6">
        <f>SUM(I4:I4)</f>
        <v>0</v>
      </c>
      <c r="J5" s="6">
        <f>SUM(J4:J4)</f>
        <v>0</v>
      </c>
      <c r="K5" s="6">
        <f>SUM(K4:K4)</f>
        <v>701</v>
      </c>
      <c r="L5" s="6">
        <f>SUM(L4:L4)</f>
        <v>0</v>
      </c>
      <c r="M5" s="6">
        <f>SUM(M4:M4)</f>
        <v>0</v>
      </c>
      <c r="N5" s="7">
        <f>SUM(N4:N4)</f>
        <v>3</v>
      </c>
      <c r="O5" s="6">
        <f>SUM(O4:O4)</f>
        <v>685</v>
      </c>
      <c r="P5" s="6">
        <f>SUM(P4:P4)</f>
        <v>4</v>
      </c>
      <c r="Q5" s="6">
        <f>SUM(Q4:Q4)</f>
        <v>9</v>
      </c>
      <c r="R5" s="6">
        <f>SUM(R4:R4)</f>
        <v>0</v>
      </c>
      <c r="S5" s="6">
        <f>SUM(S4:S4)</f>
        <v>0</v>
      </c>
      <c r="T5" s="8"/>
      <c r="U5" s="5"/>
      <c r="V5" s="5"/>
      <c r="W5" s="5"/>
      <c r="X5" s="5"/>
      <c r="Y5" s="5"/>
      <c r="Z5" s="5"/>
      <c r="AA5" s="5"/>
      <c r="AB5" s="8"/>
      <c r="AC5" s="5"/>
      <c r="AD5" s="5"/>
      <c r="AE5" s="5"/>
      <c r="AF5" s="5"/>
      <c r="AG5" s="5"/>
      <c r="AH5" s="5"/>
      <c r="AI5" s="5"/>
      <c r="AJ5" s="8"/>
      <c r="AK5" s="5"/>
      <c r="AL5" s="5"/>
      <c r="AM5" s="5"/>
      <c r="AN5" s="5"/>
      <c r="AO5" s="5"/>
      <c r="AP5" s="5"/>
      <c r="AQ5" s="5"/>
      <c r="AR5" s="8"/>
      <c r="AS5" s="5"/>
      <c r="AT5" s="5"/>
      <c r="AU5" s="5"/>
      <c r="AV5" s="5"/>
      <c r="AW5" s="5"/>
      <c r="AX5" s="5"/>
      <c r="AY5" s="5"/>
      <c r="AZ5" s="8"/>
      <c r="BA5" s="5"/>
      <c r="BB5" s="5"/>
      <c r="BC5" s="5"/>
      <c r="BD5" s="5"/>
      <c r="BE5" s="5"/>
      <c r="BF5" s="5"/>
      <c r="BG5" s="5"/>
      <c r="BH5" s="8"/>
      <c r="BI5" s="5"/>
      <c r="BJ5" s="5"/>
      <c r="BK5" s="5"/>
      <c r="BL5" s="5"/>
      <c r="BM5" s="5"/>
      <c r="BN5" s="5"/>
      <c r="BO5" s="5"/>
      <c r="BP5" s="9">
        <v>0</v>
      </c>
      <c r="BQ5" s="1" t="s">
        <v>0</v>
      </c>
      <c r="BR5" s="1" t="s">
        <v>0</v>
      </c>
      <c r="BS5" s="1" t="s">
        <v>0</v>
      </c>
      <c r="BT5" s="1" t="s">
        <v>0</v>
      </c>
      <c r="BU5" s="1" t="s">
        <v>0</v>
      </c>
    </row>
    <row r="6" spans="1:73" ht="11.25">
      <c r="A6" s="25"/>
      <c r="B6" s="25"/>
      <c r="C6" s="27" t="s">
        <v>56</v>
      </c>
      <c r="D6" s="26" t="s">
        <v>0</v>
      </c>
      <c r="E6" s="1" t="s">
        <v>0</v>
      </c>
      <c r="F6" s="7"/>
      <c r="G6" s="6"/>
      <c r="H6" s="6"/>
      <c r="I6" s="6"/>
      <c r="J6" s="6"/>
      <c r="K6" s="6"/>
      <c r="L6" s="6"/>
      <c r="M6" s="6"/>
      <c r="N6" s="7"/>
      <c r="O6" s="6"/>
      <c r="P6" s="6"/>
      <c r="Q6" s="6"/>
      <c r="R6" s="6"/>
      <c r="S6" s="6"/>
      <c r="T6" s="8"/>
      <c r="U6" s="5"/>
      <c r="V6" s="5"/>
      <c r="W6" s="5"/>
      <c r="X6" s="5"/>
      <c r="Y6" s="5"/>
      <c r="Z6" s="5"/>
      <c r="AA6" s="5"/>
      <c r="AB6" s="8"/>
      <c r="AC6" s="5"/>
      <c r="AD6" s="5"/>
      <c r="AE6" s="5"/>
      <c r="AF6" s="5"/>
      <c r="AG6" s="5"/>
      <c r="AH6" s="5"/>
      <c r="AI6" s="5"/>
      <c r="AJ6" s="8"/>
      <c r="AK6" s="5"/>
      <c r="AL6" s="5"/>
      <c r="AM6" s="5"/>
      <c r="AN6" s="5"/>
      <c r="AO6" s="5"/>
      <c r="AP6" s="5"/>
      <c r="AQ6" s="5"/>
      <c r="AR6" s="8"/>
      <c r="AS6" s="5"/>
      <c r="AT6" s="5"/>
      <c r="AU6" s="5"/>
      <c r="AV6" s="5"/>
      <c r="AW6" s="5"/>
      <c r="AX6" s="5"/>
      <c r="AY6" s="5"/>
      <c r="AZ6" s="8"/>
      <c r="BA6" s="5"/>
      <c r="BB6" s="5"/>
      <c r="BC6" s="5"/>
      <c r="BD6" s="5"/>
      <c r="BE6" s="5"/>
      <c r="BF6" s="5"/>
      <c r="BG6" s="5"/>
      <c r="BH6" s="8"/>
      <c r="BI6" s="5"/>
      <c r="BJ6" s="5"/>
      <c r="BK6" s="5"/>
      <c r="BL6" s="5"/>
      <c r="BM6" s="5"/>
      <c r="BN6" s="5"/>
      <c r="BO6" s="5"/>
      <c r="BP6" s="9">
        <v>0</v>
      </c>
      <c r="BQ6" s="1" t="s">
        <v>0</v>
      </c>
      <c r="BR6" s="1" t="s">
        <v>0</v>
      </c>
      <c r="BS6" s="1" t="s">
        <v>0</v>
      </c>
      <c r="BT6" s="1" t="s">
        <v>0</v>
      </c>
      <c r="BU6" s="1" t="s">
        <v>0</v>
      </c>
    </row>
    <row r="7" spans="1:102" ht="11.25">
      <c r="A7" s="30" t="s">
        <v>1</v>
      </c>
      <c r="B7" s="31" t="str">
        <f>HYPERLINK("http://www.dot.ca.gov/hq/transprog/stip2004/ff_sheets/03-3l62.xls","3L62")</f>
        <v>3L62</v>
      </c>
      <c r="C7" s="30" t="s">
        <v>0</v>
      </c>
      <c r="D7" s="30" t="s">
        <v>2</v>
      </c>
      <c r="E7" s="30" t="s">
        <v>3</v>
      </c>
      <c r="F7" s="32">
        <f ca="1">INDIRECT("T7")+INDIRECT("AB7")+INDIRECT("AJ7")+INDIRECT("AR7")+INDIRECT("AZ7")+INDIRECT("BH7")</f>
        <v>0</v>
      </c>
      <c r="G7" s="33">
        <f ca="1">INDIRECT("U7")+INDIRECT("AC7")+INDIRECT("AK7")+INDIRECT("AS7")+INDIRECT("BA7")+INDIRECT("BI7")</f>
        <v>0</v>
      </c>
      <c r="H7" s="33">
        <f ca="1">INDIRECT("V7")+INDIRECT("AD7")+INDIRECT("AL7")+INDIRECT("AT7")+INDIRECT("BB7")+INDIRECT("BJ7")</f>
        <v>0</v>
      </c>
      <c r="I7" s="33">
        <f ca="1">INDIRECT("W7")+INDIRECT("AE7")+INDIRECT("AM7")+INDIRECT("AU7")+INDIRECT("BC7")+INDIRECT("BK7")</f>
        <v>0</v>
      </c>
      <c r="J7" s="33">
        <f ca="1">INDIRECT("X7")+INDIRECT("AF7")+INDIRECT("AN7")+INDIRECT("AV7")+INDIRECT("BD7")+INDIRECT("BL7")</f>
        <v>0</v>
      </c>
      <c r="K7" s="33">
        <f ca="1">INDIRECT("Y7")+INDIRECT("AG7")+INDIRECT("AO7")+INDIRECT("AW7")+INDIRECT("BE7")+INDIRECT("BM7")</f>
        <v>564</v>
      </c>
      <c r="L7" s="33">
        <f ca="1">INDIRECT("Z7")+INDIRECT("AH7")+INDIRECT("AP7")+INDIRECT("AX7")+INDIRECT("BF7")+INDIRECT("BN7")</f>
        <v>0</v>
      </c>
      <c r="M7" s="33">
        <f ca="1">INDIRECT("AA7")+INDIRECT("AI7")+INDIRECT("AQ7")+INDIRECT("AY7")+INDIRECT("BG7")+INDIRECT("BO7")</f>
        <v>0</v>
      </c>
      <c r="N7" s="32">
        <f ca="1">INDIRECT("T7")+INDIRECT("U7")+INDIRECT("V7")+INDIRECT("W7")+INDIRECT("X7")+INDIRECT("Y7")+INDIRECT("Z7")+INDIRECT("AA7")</f>
        <v>1</v>
      </c>
      <c r="O7" s="33">
        <f ca="1">INDIRECT("AB7")+INDIRECT("AC7")+INDIRECT("AD7")+INDIRECT("AE7")+INDIRECT("AF7")+INDIRECT("AG7")+INDIRECT("AH7")+INDIRECT("AI7")</f>
        <v>555</v>
      </c>
      <c r="P7" s="33">
        <f ca="1">INDIRECT("AJ7")+INDIRECT("AK7")+INDIRECT("AL7")+INDIRECT("AM7")+INDIRECT("AN7")+INDIRECT("AO7")+INDIRECT("AP7")+INDIRECT("AQ7")</f>
        <v>3</v>
      </c>
      <c r="Q7" s="33">
        <f ca="1">INDIRECT("AR7")+INDIRECT("AS7")+INDIRECT("AT7")+INDIRECT("AU7")+INDIRECT("AV7")+INDIRECT("AW7")+INDIRECT("AX7")+INDIRECT("AY7")</f>
        <v>5</v>
      </c>
      <c r="R7" s="33">
        <f ca="1">INDIRECT("AZ7")+INDIRECT("BA7")+INDIRECT("BB7")+INDIRECT("BC7")+INDIRECT("BD7")+INDIRECT("BE7")+INDIRECT("BF7")+INDIRECT("BG7")</f>
        <v>0</v>
      </c>
      <c r="S7" s="33">
        <f ca="1">INDIRECT("BH7")+INDIRECT("BI7")+INDIRECT("BJ7")+INDIRECT("BK7")+INDIRECT("BL7")+INDIRECT("BM7")+INDIRECT("BN7")+INDIRECT("BO7")</f>
        <v>0</v>
      </c>
      <c r="T7" s="34"/>
      <c r="U7" s="35"/>
      <c r="V7" s="35"/>
      <c r="W7" s="35"/>
      <c r="X7" s="35"/>
      <c r="Y7" s="35">
        <v>1</v>
      </c>
      <c r="Z7" s="35"/>
      <c r="AA7" s="35"/>
      <c r="AB7" s="34"/>
      <c r="AC7" s="35"/>
      <c r="AD7" s="35"/>
      <c r="AE7" s="35"/>
      <c r="AF7" s="35"/>
      <c r="AG7" s="35">
        <v>555</v>
      </c>
      <c r="AH7" s="35"/>
      <c r="AI7" s="35"/>
      <c r="AJ7" s="34"/>
      <c r="AK7" s="35"/>
      <c r="AL7" s="35"/>
      <c r="AM7" s="35"/>
      <c r="AN7" s="35"/>
      <c r="AO7" s="35">
        <v>3</v>
      </c>
      <c r="AP7" s="35"/>
      <c r="AQ7" s="35"/>
      <c r="AR7" s="34"/>
      <c r="AS7" s="35"/>
      <c r="AT7" s="35"/>
      <c r="AU7" s="35"/>
      <c r="AV7" s="35"/>
      <c r="AW7" s="35">
        <v>5</v>
      </c>
      <c r="AX7" s="35"/>
      <c r="AY7" s="35"/>
      <c r="AZ7" s="34"/>
      <c r="BA7" s="35"/>
      <c r="BB7" s="35"/>
      <c r="BC7" s="35"/>
      <c r="BD7" s="35"/>
      <c r="BE7" s="35"/>
      <c r="BF7" s="35"/>
      <c r="BG7" s="35"/>
      <c r="BH7" s="34"/>
      <c r="BI7" s="35"/>
      <c r="BJ7" s="35"/>
      <c r="BK7" s="35"/>
      <c r="BL7" s="35"/>
      <c r="BM7" s="35"/>
      <c r="BN7" s="35"/>
      <c r="BO7" s="36"/>
      <c r="BP7" s="9">
        <v>13000001197</v>
      </c>
      <c r="BQ7" s="1" t="s">
        <v>3</v>
      </c>
      <c r="BR7" s="1" t="s">
        <v>0</v>
      </c>
      <c r="BS7" s="1" t="s">
        <v>0</v>
      </c>
      <c r="BT7" s="1" t="s">
        <v>0</v>
      </c>
      <c r="BU7" s="1" t="s">
        <v>0</v>
      </c>
      <c r="BW7" s="1">
        <f ca="1">INDIRECT("T7")+2*INDIRECT("AB7")+3*INDIRECT("AJ7")+4*INDIRECT("AR7")+5*INDIRECT("AZ7")+6*INDIRECT("BH7")</f>
        <v>0</v>
      </c>
      <c r="BX7" s="1">
        <v>0</v>
      </c>
      <c r="BY7" s="1">
        <f ca="1">INDIRECT("U7")+2*INDIRECT("AC7")+3*INDIRECT("AK7")+4*INDIRECT("AS7")+5*INDIRECT("BA7")+6*INDIRECT("BI7")</f>
        <v>0</v>
      </c>
      <c r="BZ7" s="1">
        <v>0</v>
      </c>
      <c r="CA7" s="1">
        <f ca="1">INDIRECT("V7")+2*INDIRECT("AD7")+3*INDIRECT("AL7")+4*INDIRECT("AT7")+5*INDIRECT("BB7")+6*INDIRECT("BJ7")</f>
        <v>0</v>
      </c>
      <c r="CB7" s="1">
        <v>0</v>
      </c>
      <c r="CC7" s="1">
        <f ca="1">INDIRECT("W7")+2*INDIRECT("AE7")+3*INDIRECT("AM7")+4*INDIRECT("AU7")+5*INDIRECT("BC7")+6*INDIRECT("BK7")</f>
        <v>0</v>
      </c>
      <c r="CD7" s="1">
        <v>0</v>
      </c>
      <c r="CE7" s="1">
        <f ca="1">INDIRECT("X7")+2*INDIRECT("AF7")+3*INDIRECT("AN7")+4*INDIRECT("AV7")+5*INDIRECT("BD7")+6*INDIRECT("BL7")</f>
        <v>0</v>
      </c>
      <c r="CF7" s="1">
        <v>0</v>
      </c>
      <c r="CG7" s="1">
        <f ca="1">INDIRECT("Y7")+2*INDIRECT("AG7")+3*INDIRECT("AO7")+4*INDIRECT("AW7")+5*INDIRECT("BE7")+6*INDIRECT("BM7")</f>
        <v>1140</v>
      </c>
      <c r="CH7" s="1">
        <v>1140</v>
      </c>
      <c r="CI7" s="1">
        <f ca="1">INDIRECT("Z7")+2*INDIRECT("AH7")+3*INDIRECT("AP7")+4*INDIRECT("AX7")+5*INDIRECT("BF7")+6*INDIRECT("BN7")</f>
        <v>0</v>
      </c>
      <c r="CJ7" s="1">
        <v>0</v>
      </c>
      <c r="CK7" s="1">
        <f ca="1">INDIRECT("AA7")+2*INDIRECT("AI7")+3*INDIRECT("AQ7")+4*INDIRECT("AY7")+5*INDIRECT("BG7")+6*INDIRECT("BO7")</f>
        <v>0</v>
      </c>
      <c r="CL7" s="1">
        <v>0</v>
      </c>
      <c r="CM7" s="1">
        <f ca="1">INDIRECT("T7")+2*INDIRECT("U7")+3*INDIRECT("V7")+4*INDIRECT("W7")+5*INDIRECT("X7")+6*INDIRECT("Y7")+7*INDIRECT("Z7")+8*INDIRECT("AA7")</f>
        <v>6</v>
      </c>
      <c r="CN7" s="1">
        <v>6</v>
      </c>
      <c r="CO7" s="1">
        <f ca="1">INDIRECT("AB7")+2*INDIRECT("AC7")+3*INDIRECT("AD7")+4*INDIRECT("AE7")+5*INDIRECT("AF7")+6*INDIRECT("AG7")+7*INDIRECT("AH7")+8*INDIRECT("AI7")</f>
        <v>3330</v>
      </c>
      <c r="CP7" s="1">
        <v>3330</v>
      </c>
      <c r="CQ7" s="1">
        <f ca="1">INDIRECT("AJ7")+2*INDIRECT("AK7")+3*INDIRECT("AL7")+4*INDIRECT("AM7")+5*INDIRECT("AN7")+6*INDIRECT("AO7")+7*INDIRECT("AP7")+8*INDIRECT("AQ7")</f>
        <v>18</v>
      </c>
      <c r="CR7" s="1">
        <v>18</v>
      </c>
      <c r="CS7" s="1">
        <f ca="1">INDIRECT("AR7")+2*INDIRECT("AS7")+3*INDIRECT("AT7")+4*INDIRECT("AU7")+5*INDIRECT("AV7")+6*INDIRECT("AW7")+7*INDIRECT("AX7")+8*INDIRECT("AY7")</f>
        <v>30</v>
      </c>
      <c r="CT7" s="1">
        <v>30</v>
      </c>
      <c r="CU7" s="1">
        <f ca="1">INDIRECT("AZ7")+2*INDIRECT("BA7")+3*INDIRECT("BB7")+4*INDIRECT("BC7")+5*INDIRECT("BD7")+6*INDIRECT("BE7")+7*INDIRECT("BF7")+8*INDIRECT("BG7")</f>
        <v>0</v>
      </c>
      <c r="CV7" s="1">
        <v>0</v>
      </c>
      <c r="CW7" s="1">
        <f ca="1">INDIRECT("BH7")+2*INDIRECT("BI7")+3*INDIRECT("BJ7")+4*INDIRECT("BK7")+5*INDIRECT("BL7")+6*INDIRECT("BM7")+7*INDIRECT("BN7")+8*INDIRECT("BO7")</f>
        <v>0</v>
      </c>
      <c r="CX7" s="1">
        <v>0</v>
      </c>
    </row>
    <row r="8" spans="1:73" ht="11.25">
      <c r="A8" s="1" t="s">
        <v>0</v>
      </c>
      <c r="B8" s="1" t="s">
        <v>0</v>
      </c>
      <c r="C8" s="1" t="s">
        <v>0</v>
      </c>
      <c r="D8" s="1" t="s">
        <v>6</v>
      </c>
      <c r="E8" s="1" t="s">
        <v>5</v>
      </c>
      <c r="F8" s="7">
        <f>SUM(F7:F7)</f>
        <v>0</v>
      </c>
      <c r="G8" s="6">
        <f>SUM(G7:G7)</f>
        <v>0</v>
      </c>
      <c r="H8" s="6">
        <f>SUM(H7:H7)</f>
        <v>0</v>
      </c>
      <c r="I8" s="6">
        <f>SUM(I7:I7)</f>
        <v>0</v>
      </c>
      <c r="J8" s="6">
        <f>SUM(J7:J7)</f>
        <v>0</v>
      </c>
      <c r="K8" s="6">
        <f>SUM(K7:K7)</f>
        <v>564</v>
      </c>
      <c r="L8" s="6">
        <f>SUM(L7:L7)</f>
        <v>0</v>
      </c>
      <c r="M8" s="6">
        <f>SUM(M7:M7)</f>
        <v>0</v>
      </c>
      <c r="N8" s="7">
        <f>SUM(N7:N7)</f>
        <v>1</v>
      </c>
      <c r="O8" s="6">
        <f>SUM(O7:O7)</f>
        <v>555</v>
      </c>
      <c r="P8" s="6">
        <f>SUM(P7:P7)</f>
        <v>3</v>
      </c>
      <c r="Q8" s="6">
        <f>SUM(Q7:Q7)</f>
        <v>5</v>
      </c>
      <c r="R8" s="6">
        <f>SUM(R7:R7)</f>
        <v>0</v>
      </c>
      <c r="S8" s="6">
        <f>SUM(S7:S7)</f>
        <v>0</v>
      </c>
      <c r="T8" s="8"/>
      <c r="U8" s="5"/>
      <c r="V8" s="5"/>
      <c r="W8" s="5"/>
      <c r="X8" s="5"/>
      <c r="Y8" s="5"/>
      <c r="Z8" s="5"/>
      <c r="AA8" s="5"/>
      <c r="AB8" s="8"/>
      <c r="AC8" s="5"/>
      <c r="AD8" s="5"/>
      <c r="AE8" s="5"/>
      <c r="AF8" s="5"/>
      <c r="AG8" s="5"/>
      <c r="AH8" s="5"/>
      <c r="AI8" s="5"/>
      <c r="AJ8" s="8"/>
      <c r="AK8" s="5"/>
      <c r="AL8" s="5"/>
      <c r="AM8" s="5"/>
      <c r="AN8" s="5"/>
      <c r="AO8" s="5"/>
      <c r="AP8" s="5"/>
      <c r="AQ8" s="5"/>
      <c r="AR8" s="8"/>
      <c r="AS8" s="5"/>
      <c r="AT8" s="5"/>
      <c r="AU8" s="5"/>
      <c r="AV8" s="5"/>
      <c r="AW8" s="5"/>
      <c r="AX8" s="5"/>
      <c r="AY8" s="5"/>
      <c r="AZ8" s="8"/>
      <c r="BA8" s="5"/>
      <c r="BB8" s="5"/>
      <c r="BC8" s="5"/>
      <c r="BD8" s="5"/>
      <c r="BE8" s="5"/>
      <c r="BF8" s="5"/>
      <c r="BG8" s="5"/>
      <c r="BH8" s="8"/>
      <c r="BI8" s="5"/>
      <c r="BJ8" s="5"/>
      <c r="BK8" s="5"/>
      <c r="BL8" s="5"/>
      <c r="BM8" s="5"/>
      <c r="BN8" s="5"/>
      <c r="BO8" s="5"/>
      <c r="BP8" s="9">
        <v>0</v>
      </c>
      <c r="BQ8" s="1" t="s">
        <v>0</v>
      </c>
      <c r="BR8" s="1" t="s">
        <v>0</v>
      </c>
      <c r="BS8" s="1" t="s">
        <v>0</v>
      </c>
      <c r="BT8" s="1" t="s">
        <v>0</v>
      </c>
      <c r="BU8" s="1" t="s">
        <v>0</v>
      </c>
    </row>
    <row r="9" spans="1:73" ht="11.25">
      <c r="A9" s="25"/>
      <c r="B9" s="25"/>
      <c r="C9" s="27" t="s">
        <v>56</v>
      </c>
      <c r="D9" s="26" t="s">
        <v>0</v>
      </c>
      <c r="E9" s="1" t="s">
        <v>0</v>
      </c>
      <c r="F9" s="7"/>
      <c r="G9" s="6"/>
      <c r="H9" s="6"/>
      <c r="I9" s="6"/>
      <c r="J9" s="6"/>
      <c r="K9" s="6"/>
      <c r="L9" s="6"/>
      <c r="M9" s="6"/>
      <c r="N9" s="7"/>
      <c r="O9" s="6"/>
      <c r="P9" s="6"/>
      <c r="Q9" s="6"/>
      <c r="R9" s="6"/>
      <c r="S9" s="6"/>
      <c r="T9" s="8"/>
      <c r="U9" s="5"/>
      <c r="V9" s="5"/>
      <c r="W9" s="5"/>
      <c r="X9" s="5"/>
      <c r="Y9" s="5"/>
      <c r="Z9" s="5"/>
      <c r="AA9" s="5"/>
      <c r="AB9" s="8"/>
      <c r="AC9" s="5"/>
      <c r="AD9" s="5"/>
      <c r="AE9" s="5"/>
      <c r="AF9" s="5"/>
      <c r="AG9" s="5"/>
      <c r="AH9" s="5"/>
      <c r="AI9" s="5"/>
      <c r="AJ9" s="8"/>
      <c r="AK9" s="5"/>
      <c r="AL9" s="5"/>
      <c r="AM9" s="5"/>
      <c r="AN9" s="5"/>
      <c r="AO9" s="5"/>
      <c r="AP9" s="5"/>
      <c r="AQ9" s="5"/>
      <c r="AR9" s="8"/>
      <c r="AS9" s="5"/>
      <c r="AT9" s="5"/>
      <c r="AU9" s="5"/>
      <c r="AV9" s="5"/>
      <c r="AW9" s="5"/>
      <c r="AX9" s="5"/>
      <c r="AY9" s="5"/>
      <c r="AZ9" s="8"/>
      <c r="BA9" s="5"/>
      <c r="BB9" s="5"/>
      <c r="BC9" s="5"/>
      <c r="BD9" s="5"/>
      <c r="BE9" s="5"/>
      <c r="BF9" s="5"/>
      <c r="BG9" s="5"/>
      <c r="BH9" s="8"/>
      <c r="BI9" s="5"/>
      <c r="BJ9" s="5"/>
      <c r="BK9" s="5"/>
      <c r="BL9" s="5"/>
      <c r="BM9" s="5"/>
      <c r="BN9" s="5"/>
      <c r="BO9" s="5"/>
      <c r="BP9" s="9">
        <v>0</v>
      </c>
      <c r="BQ9" s="1" t="s">
        <v>0</v>
      </c>
      <c r="BR9" s="1" t="s">
        <v>0</v>
      </c>
      <c r="BS9" s="1" t="s">
        <v>0</v>
      </c>
      <c r="BT9" s="1" t="s">
        <v>0</v>
      </c>
      <c r="BU9" s="1" t="s">
        <v>0</v>
      </c>
    </row>
    <row r="10" spans="1:102" ht="11.25">
      <c r="A10" s="30" t="s">
        <v>1</v>
      </c>
      <c r="B10" s="31" t="str">
        <f>HYPERLINK("http://www.dot.ca.gov/hq/transprog/stip2004/ff_sheets/03-3l63.xls","3L63")</f>
        <v>3L63</v>
      </c>
      <c r="C10" s="30" t="s">
        <v>0</v>
      </c>
      <c r="D10" s="30" t="s">
        <v>2</v>
      </c>
      <c r="E10" s="30" t="s">
        <v>3</v>
      </c>
      <c r="F10" s="32">
        <f ca="1">INDIRECT("T10")+INDIRECT("AB10")+INDIRECT("AJ10")+INDIRECT("AR10")+INDIRECT("AZ10")+INDIRECT("BH10")</f>
        <v>0</v>
      </c>
      <c r="G10" s="33">
        <f ca="1">INDIRECT("U10")+INDIRECT("AC10")+INDIRECT("AK10")+INDIRECT("AS10")+INDIRECT("BA10")+INDIRECT("BI10")</f>
        <v>0</v>
      </c>
      <c r="H10" s="33">
        <f ca="1">INDIRECT("V10")+INDIRECT("AD10")+INDIRECT("AL10")+INDIRECT("AT10")+INDIRECT("BB10")+INDIRECT("BJ10")</f>
        <v>0</v>
      </c>
      <c r="I10" s="33">
        <f ca="1">INDIRECT("W10")+INDIRECT("AE10")+INDIRECT("AM10")+INDIRECT("AU10")+INDIRECT("BC10")+INDIRECT("BK10")</f>
        <v>38</v>
      </c>
      <c r="J10" s="33">
        <f ca="1">INDIRECT("X10")+INDIRECT("AF10")+INDIRECT("AN10")+INDIRECT("AV10")+INDIRECT("BD10")+INDIRECT("BL10")</f>
        <v>605</v>
      </c>
      <c r="K10" s="33">
        <f ca="1">INDIRECT("Y10")+INDIRECT("AG10")+INDIRECT("AO10")+INDIRECT("AW10")+INDIRECT("BE10")+INDIRECT("BM10")</f>
        <v>0</v>
      </c>
      <c r="L10" s="33">
        <f ca="1">INDIRECT("Z10")+INDIRECT("AH10")+INDIRECT("AP10")+INDIRECT("AX10")+INDIRECT("BF10")+INDIRECT("BN10")</f>
        <v>0</v>
      </c>
      <c r="M10" s="33">
        <f ca="1">INDIRECT("AA10")+INDIRECT("AI10")+INDIRECT("AQ10")+INDIRECT("AY10")+INDIRECT("BG10")+INDIRECT("BO10")</f>
        <v>0</v>
      </c>
      <c r="N10" s="32">
        <f ca="1">INDIRECT("T10")+INDIRECT("U10")+INDIRECT("V10")+INDIRECT("W10")+INDIRECT("X10")+INDIRECT("Y10")+INDIRECT("Z10")+INDIRECT("AA10")</f>
        <v>9</v>
      </c>
      <c r="O10" s="33">
        <f ca="1">INDIRECT("AB10")+INDIRECT("AC10")+INDIRECT("AD10")+INDIRECT("AE10")+INDIRECT("AF10")+INDIRECT("AG10")+INDIRECT("AH10")+INDIRECT("AI10")</f>
        <v>605</v>
      </c>
      <c r="P10" s="33">
        <f ca="1">INDIRECT("AJ10")+INDIRECT("AK10")+INDIRECT("AL10")+INDIRECT("AM10")+INDIRECT("AN10")+INDIRECT("AO10")+INDIRECT("AP10")+INDIRECT("AQ10")</f>
        <v>13</v>
      </c>
      <c r="Q10" s="33">
        <f ca="1">INDIRECT("AR10")+INDIRECT("AS10")+INDIRECT("AT10")+INDIRECT("AU10")+INDIRECT("AV10")+INDIRECT("AW10")+INDIRECT("AX10")+INDIRECT("AY10")</f>
        <v>16</v>
      </c>
      <c r="R10" s="33">
        <f ca="1">INDIRECT("AZ10")+INDIRECT("BA10")+INDIRECT("BB10")+INDIRECT("BC10")+INDIRECT("BD10")+INDIRECT("BE10")+INDIRECT("BF10")+INDIRECT("BG10")</f>
        <v>0</v>
      </c>
      <c r="S10" s="33">
        <f ca="1">INDIRECT("BH10")+INDIRECT("BI10")+INDIRECT("BJ10")+INDIRECT("BK10")+INDIRECT("BL10")+INDIRECT("BM10")+INDIRECT("BN10")+INDIRECT("BO10")</f>
        <v>0</v>
      </c>
      <c r="T10" s="34"/>
      <c r="U10" s="35"/>
      <c r="V10" s="35"/>
      <c r="W10" s="35">
        <v>9</v>
      </c>
      <c r="X10" s="35"/>
      <c r="Y10" s="35"/>
      <c r="Z10" s="35"/>
      <c r="AA10" s="35"/>
      <c r="AB10" s="34"/>
      <c r="AC10" s="35"/>
      <c r="AD10" s="35"/>
      <c r="AE10" s="35"/>
      <c r="AF10" s="35">
        <v>605</v>
      </c>
      <c r="AG10" s="35"/>
      <c r="AH10" s="35"/>
      <c r="AI10" s="35"/>
      <c r="AJ10" s="34"/>
      <c r="AK10" s="35"/>
      <c r="AL10" s="35"/>
      <c r="AM10" s="35">
        <v>13</v>
      </c>
      <c r="AN10" s="35"/>
      <c r="AO10" s="35"/>
      <c r="AP10" s="35"/>
      <c r="AQ10" s="35"/>
      <c r="AR10" s="34"/>
      <c r="AS10" s="35"/>
      <c r="AT10" s="35"/>
      <c r="AU10" s="35">
        <v>16</v>
      </c>
      <c r="AV10" s="35"/>
      <c r="AW10" s="35"/>
      <c r="AX10" s="35"/>
      <c r="AY10" s="35"/>
      <c r="AZ10" s="34"/>
      <c r="BA10" s="35"/>
      <c r="BB10" s="35"/>
      <c r="BC10" s="35"/>
      <c r="BD10" s="35"/>
      <c r="BE10" s="35"/>
      <c r="BF10" s="35"/>
      <c r="BG10" s="35"/>
      <c r="BH10" s="34"/>
      <c r="BI10" s="35"/>
      <c r="BJ10" s="35"/>
      <c r="BK10" s="35"/>
      <c r="BL10" s="35"/>
      <c r="BM10" s="35"/>
      <c r="BN10" s="35"/>
      <c r="BO10" s="36"/>
      <c r="BP10" s="9">
        <v>13000001198</v>
      </c>
      <c r="BQ10" s="1" t="s">
        <v>3</v>
      </c>
      <c r="BR10" s="1" t="s">
        <v>0</v>
      </c>
      <c r="BS10" s="1" t="s">
        <v>0</v>
      </c>
      <c r="BT10" s="1" t="s">
        <v>0</v>
      </c>
      <c r="BU10" s="1" t="s">
        <v>0</v>
      </c>
      <c r="BW10" s="1">
        <f ca="1">INDIRECT("T10")+2*INDIRECT("AB10")+3*INDIRECT("AJ10")+4*INDIRECT("AR10")+5*INDIRECT("AZ10")+6*INDIRECT("BH10")</f>
        <v>0</v>
      </c>
      <c r="BX10" s="1">
        <v>0</v>
      </c>
      <c r="BY10" s="1">
        <f ca="1">INDIRECT("U10")+2*INDIRECT("AC10")+3*INDIRECT("AK10")+4*INDIRECT("AS10")+5*INDIRECT("BA10")+6*INDIRECT("BI10")</f>
        <v>0</v>
      </c>
      <c r="BZ10" s="1">
        <v>0</v>
      </c>
      <c r="CA10" s="1">
        <f ca="1">INDIRECT("V10")+2*INDIRECT("AD10")+3*INDIRECT("AL10")+4*INDIRECT("AT10")+5*INDIRECT("BB10")+6*INDIRECT("BJ10")</f>
        <v>0</v>
      </c>
      <c r="CB10" s="1">
        <v>0</v>
      </c>
      <c r="CC10" s="1">
        <f ca="1">INDIRECT("W10")+2*INDIRECT("AE10")+3*INDIRECT("AM10")+4*INDIRECT("AU10")+5*INDIRECT("BC10")+6*INDIRECT("BK10")</f>
        <v>112</v>
      </c>
      <c r="CD10" s="1">
        <v>112</v>
      </c>
      <c r="CE10" s="1">
        <f ca="1">INDIRECT("X10")+2*INDIRECT("AF10")+3*INDIRECT("AN10")+4*INDIRECT("AV10")+5*INDIRECT("BD10")+6*INDIRECT("BL10")</f>
        <v>1210</v>
      </c>
      <c r="CF10" s="1">
        <v>1210</v>
      </c>
      <c r="CG10" s="1">
        <f ca="1">INDIRECT("Y10")+2*INDIRECT("AG10")+3*INDIRECT("AO10")+4*INDIRECT("AW10")+5*INDIRECT("BE10")+6*INDIRECT("BM10")</f>
        <v>0</v>
      </c>
      <c r="CH10" s="1">
        <v>0</v>
      </c>
      <c r="CI10" s="1">
        <f ca="1">INDIRECT("Z10")+2*INDIRECT("AH10")+3*INDIRECT("AP10")+4*INDIRECT("AX10")+5*INDIRECT("BF10")+6*INDIRECT("BN10")</f>
        <v>0</v>
      </c>
      <c r="CJ10" s="1">
        <v>0</v>
      </c>
      <c r="CK10" s="1">
        <f ca="1">INDIRECT("AA10")+2*INDIRECT("AI10")+3*INDIRECT("AQ10")+4*INDIRECT("AY10")+5*INDIRECT("BG10")+6*INDIRECT("BO10")</f>
        <v>0</v>
      </c>
      <c r="CL10" s="1">
        <v>0</v>
      </c>
      <c r="CM10" s="1">
        <f ca="1">INDIRECT("T10")+2*INDIRECT("U10")+3*INDIRECT("V10")+4*INDIRECT("W10")+5*INDIRECT("X10")+6*INDIRECT("Y10")+7*INDIRECT("Z10")+8*INDIRECT("AA10")</f>
        <v>36</v>
      </c>
      <c r="CN10" s="1">
        <v>36</v>
      </c>
      <c r="CO10" s="1">
        <f ca="1">INDIRECT("AB10")+2*INDIRECT("AC10")+3*INDIRECT("AD10")+4*INDIRECT("AE10")+5*INDIRECT("AF10")+6*INDIRECT("AG10")+7*INDIRECT("AH10")+8*INDIRECT("AI10")</f>
        <v>3025</v>
      </c>
      <c r="CP10" s="1">
        <v>3025</v>
      </c>
      <c r="CQ10" s="1">
        <f ca="1">INDIRECT("AJ10")+2*INDIRECT("AK10")+3*INDIRECT("AL10")+4*INDIRECT("AM10")+5*INDIRECT("AN10")+6*INDIRECT("AO10")+7*INDIRECT("AP10")+8*INDIRECT("AQ10")</f>
        <v>52</v>
      </c>
      <c r="CR10" s="1">
        <v>52</v>
      </c>
      <c r="CS10" s="1">
        <f ca="1">INDIRECT("AR10")+2*INDIRECT("AS10")+3*INDIRECT("AT10")+4*INDIRECT("AU10")+5*INDIRECT("AV10")+6*INDIRECT("AW10")+7*INDIRECT("AX10")+8*INDIRECT("AY10")</f>
        <v>64</v>
      </c>
      <c r="CT10" s="1">
        <v>64</v>
      </c>
      <c r="CU10" s="1">
        <f ca="1">INDIRECT("AZ10")+2*INDIRECT("BA10")+3*INDIRECT("BB10")+4*INDIRECT("BC10")+5*INDIRECT("BD10")+6*INDIRECT("BE10")+7*INDIRECT("BF10")+8*INDIRECT("BG10")</f>
        <v>0</v>
      </c>
      <c r="CV10" s="1">
        <v>0</v>
      </c>
      <c r="CW10" s="1">
        <f ca="1">INDIRECT("BH10")+2*INDIRECT("BI10")+3*INDIRECT("BJ10")+4*INDIRECT("BK10")+5*INDIRECT("BL10")+6*INDIRECT("BM10")+7*INDIRECT("BN10")+8*INDIRECT("BO10")</f>
        <v>0</v>
      </c>
      <c r="CX10" s="1">
        <v>0</v>
      </c>
    </row>
    <row r="11" spans="1:73" ht="11.25">
      <c r="A11" s="1" t="s">
        <v>0</v>
      </c>
      <c r="B11" s="1" t="s">
        <v>0</v>
      </c>
      <c r="C11" s="1" t="s">
        <v>0</v>
      </c>
      <c r="D11" s="1" t="s">
        <v>7</v>
      </c>
      <c r="E11" s="1" t="s">
        <v>5</v>
      </c>
      <c r="F11" s="7">
        <f>SUM(F10:F10)</f>
        <v>0</v>
      </c>
      <c r="G11" s="6">
        <f>SUM(G10:G10)</f>
        <v>0</v>
      </c>
      <c r="H11" s="6">
        <f>SUM(H10:H10)</f>
        <v>0</v>
      </c>
      <c r="I11" s="6">
        <f>SUM(I10:I10)</f>
        <v>38</v>
      </c>
      <c r="J11" s="6">
        <f>SUM(J10:J10)</f>
        <v>605</v>
      </c>
      <c r="K11" s="6">
        <f>SUM(K10:K10)</f>
        <v>0</v>
      </c>
      <c r="L11" s="6">
        <f>SUM(L10:L10)</f>
        <v>0</v>
      </c>
      <c r="M11" s="6">
        <f>SUM(M10:M10)</f>
        <v>0</v>
      </c>
      <c r="N11" s="7">
        <f>SUM(N10:N10)</f>
        <v>9</v>
      </c>
      <c r="O11" s="6">
        <f>SUM(O10:O10)</f>
        <v>605</v>
      </c>
      <c r="P11" s="6">
        <f>SUM(P10:P10)</f>
        <v>13</v>
      </c>
      <c r="Q11" s="6">
        <f>SUM(Q10:Q10)</f>
        <v>16</v>
      </c>
      <c r="R11" s="6">
        <f>SUM(R10:R10)</f>
        <v>0</v>
      </c>
      <c r="S11" s="6">
        <f>SUM(S10:S10)</f>
        <v>0</v>
      </c>
      <c r="T11" s="8"/>
      <c r="U11" s="5"/>
      <c r="V11" s="5"/>
      <c r="W11" s="5"/>
      <c r="X11" s="5"/>
      <c r="Y11" s="5"/>
      <c r="Z11" s="5"/>
      <c r="AA11" s="5"/>
      <c r="AB11" s="8"/>
      <c r="AC11" s="5"/>
      <c r="AD11" s="5"/>
      <c r="AE11" s="5"/>
      <c r="AF11" s="5"/>
      <c r="AG11" s="5"/>
      <c r="AH11" s="5"/>
      <c r="AI11" s="5"/>
      <c r="AJ11" s="8"/>
      <c r="AK11" s="5"/>
      <c r="AL11" s="5"/>
      <c r="AM11" s="5"/>
      <c r="AN11" s="5"/>
      <c r="AO11" s="5"/>
      <c r="AP11" s="5"/>
      <c r="AQ11" s="5"/>
      <c r="AR11" s="8"/>
      <c r="AS11" s="5"/>
      <c r="AT11" s="5"/>
      <c r="AU11" s="5"/>
      <c r="AV11" s="5"/>
      <c r="AW11" s="5"/>
      <c r="AX11" s="5"/>
      <c r="AY11" s="5"/>
      <c r="AZ11" s="8"/>
      <c r="BA11" s="5"/>
      <c r="BB11" s="5"/>
      <c r="BC11" s="5"/>
      <c r="BD11" s="5"/>
      <c r="BE11" s="5"/>
      <c r="BF11" s="5"/>
      <c r="BG11" s="5"/>
      <c r="BH11" s="8"/>
      <c r="BI11" s="5"/>
      <c r="BJ11" s="5"/>
      <c r="BK11" s="5"/>
      <c r="BL11" s="5"/>
      <c r="BM11" s="5"/>
      <c r="BN11" s="5"/>
      <c r="BO11" s="5"/>
      <c r="BP11" s="9">
        <v>0</v>
      </c>
      <c r="BQ11" s="1" t="s">
        <v>0</v>
      </c>
      <c r="BR11" s="1" t="s">
        <v>0</v>
      </c>
      <c r="BS11" s="1" t="s">
        <v>0</v>
      </c>
      <c r="BT11" s="1" t="s">
        <v>0</v>
      </c>
      <c r="BU11" s="1" t="s">
        <v>0</v>
      </c>
    </row>
    <row r="12" spans="1:73" ht="11.25">
      <c r="A12" s="25"/>
      <c r="B12" s="25"/>
      <c r="C12" s="27" t="s">
        <v>56</v>
      </c>
      <c r="D12" s="26" t="s">
        <v>0</v>
      </c>
      <c r="E12" s="1" t="s">
        <v>0</v>
      </c>
      <c r="F12" s="7"/>
      <c r="G12" s="6"/>
      <c r="H12" s="6"/>
      <c r="I12" s="6"/>
      <c r="J12" s="6"/>
      <c r="K12" s="6"/>
      <c r="L12" s="6"/>
      <c r="M12" s="6"/>
      <c r="N12" s="7"/>
      <c r="O12" s="6"/>
      <c r="P12" s="6"/>
      <c r="Q12" s="6"/>
      <c r="R12" s="6"/>
      <c r="S12" s="6"/>
      <c r="T12" s="8"/>
      <c r="U12" s="5"/>
      <c r="V12" s="5"/>
      <c r="W12" s="5"/>
      <c r="X12" s="5"/>
      <c r="Y12" s="5"/>
      <c r="Z12" s="5"/>
      <c r="AA12" s="5"/>
      <c r="AB12" s="8"/>
      <c r="AC12" s="5"/>
      <c r="AD12" s="5"/>
      <c r="AE12" s="5"/>
      <c r="AF12" s="5"/>
      <c r="AG12" s="5"/>
      <c r="AH12" s="5"/>
      <c r="AI12" s="5"/>
      <c r="AJ12" s="8"/>
      <c r="AK12" s="5"/>
      <c r="AL12" s="5"/>
      <c r="AM12" s="5"/>
      <c r="AN12" s="5"/>
      <c r="AO12" s="5"/>
      <c r="AP12" s="5"/>
      <c r="AQ12" s="5"/>
      <c r="AR12" s="8"/>
      <c r="AS12" s="5"/>
      <c r="AT12" s="5"/>
      <c r="AU12" s="5"/>
      <c r="AV12" s="5"/>
      <c r="AW12" s="5"/>
      <c r="AX12" s="5"/>
      <c r="AY12" s="5"/>
      <c r="AZ12" s="8"/>
      <c r="BA12" s="5"/>
      <c r="BB12" s="5"/>
      <c r="BC12" s="5"/>
      <c r="BD12" s="5"/>
      <c r="BE12" s="5"/>
      <c r="BF12" s="5"/>
      <c r="BG12" s="5"/>
      <c r="BH12" s="8"/>
      <c r="BI12" s="5"/>
      <c r="BJ12" s="5"/>
      <c r="BK12" s="5"/>
      <c r="BL12" s="5"/>
      <c r="BM12" s="5"/>
      <c r="BN12" s="5"/>
      <c r="BO12" s="5"/>
      <c r="BP12" s="9">
        <v>0</v>
      </c>
      <c r="BQ12" s="1" t="s">
        <v>0</v>
      </c>
      <c r="BR12" s="1" t="s">
        <v>0</v>
      </c>
      <c r="BS12" s="1" t="s">
        <v>0</v>
      </c>
      <c r="BT12" s="1" t="s">
        <v>0</v>
      </c>
      <c r="BU12" s="1" t="s">
        <v>0</v>
      </c>
    </row>
    <row r="13" spans="1:102" ht="11.25">
      <c r="A13" s="30" t="s">
        <v>1</v>
      </c>
      <c r="B13" s="31" t="str">
        <f>HYPERLINK("http://www.dot.ca.gov/hq/transprog/stip2004/ff_sheets/03-3l64.xls","3L64")</f>
        <v>3L64</v>
      </c>
      <c r="C13" s="30" t="s">
        <v>0</v>
      </c>
      <c r="D13" s="30" t="s">
        <v>2</v>
      </c>
      <c r="E13" s="30" t="s">
        <v>3</v>
      </c>
      <c r="F13" s="32">
        <f ca="1">INDIRECT("T13")+INDIRECT("AB13")+INDIRECT("AJ13")+INDIRECT("AR13")+INDIRECT("AZ13")+INDIRECT("BH13")</f>
        <v>0</v>
      </c>
      <c r="G13" s="33">
        <f ca="1">INDIRECT("U13")+INDIRECT("AC13")+INDIRECT("AK13")+INDIRECT("AS13")+INDIRECT("BA13")+INDIRECT("BI13")</f>
        <v>0</v>
      </c>
      <c r="H13" s="33">
        <f ca="1">INDIRECT("V13")+INDIRECT("AD13")+INDIRECT("AL13")+INDIRECT("AT13")+INDIRECT("BB13")+INDIRECT("BJ13")</f>
        <v>0</v>
      </c>
      <c r="I13" s="33">
        <f ca="1">INDIRECT("W13")+INDIRECT("AE13")+INDIRECT("AM13")+INDIRECT("AU13")+INDIRECT("BC13")+INDIRECT("BK13")</f>
        <v>34</v>
      </c>
      <c r="J13" s="33">
        <f ca="1">INDIRECT("X13")+INDIRECT("AF13")+INDIRECT("AN13")+INDIRECT("AV13")+INDIRECT("BD13")+INDIRECT("BL13")</f>
        <v>468</v>
      </c>
      <c r="K13" s="33">
        <f ca="1">INDIRECT("Y13")+INDIRECT("AG13")+INDIRECT("AO13")+INDIRECT("AW13")+INDIRECT("BE13")+INDIRECT("BM13")</f>
        <v>0</v>
      </c>
      <c r="L13" s="33">
        <f ca="1">INDIRECT("Z13")+INDIRECT("AH13")+INDIRECT("AP13")+INDIRECT("AX13")+INDIRECT("BF13")+INDIRECT("BN13")</f>
        <v>0</v>
      </c>
      <c r="M13" s="33">
        <f ca="1">INDIRECT("AA13")+INDIRECT("AI13")+INDIRECT("AQ13")+INDIRECT("AY13")+INDIRECT("BG13")+INDIRECT("BO13")</f>
        <v>0</v>
      </c>
      <c r="N13" s="32">
        <f ca="1">INDIRECT("T13")+INDIRECT("U13")+INDIRECT("V13")+INDIRECT("W13")+INDIRECT("X13")+INDIRECT("Y13")+INDIRECT("Z13")+INDIRECT("AA13")</f>
        <v>11</v>
      </c>
      <c r="O13" s="33">
        <f ca="1">INDIRECT("AB13")+INDIRECT("AC13")+INDIRECT("AD13")+INDIRECT("AE13")+INDIRECT("AF13")+INDIRECT("AG13")+INDIRECT("AH13")+INDIRECT("AI13")</f>
        <v>468</v>
      </c>
      <c r="P13" s="33">
        <f ca="1">INDIRECT("AJ13")+INDIRECT("AK13")+INDIRECT("AL13")+INDIRECT("AM13")+INDIRECT("AN13")+INDIRECT("AO13")+INDIRECT("AP13")+INDIRECT("AQ13")</f>
        <v>10</v>
      </c>
      <c r="Q13" s="33">
        <f ca="1">INDIRECT("AR13")+INDIRECT("AS13")+INDIRECT("AT13")+INDIRECT("AU13")+INDIRECT("AV13")+INDIRECT("AW13")+INDIRECT("AX13")+INDIRECT("AY13")</f>
        <v>13</v>
      </c>
      <c r="R13" s="33">
        <f ca="1">INDIRECT("AZ13")+INDIRECT("BA13")+INDIRECT("BB13")+INDIRECT("BC13")+INDIRECT("BD13")+INDIRECT("BE13")+INDIRECT("BF13")+INDIRECT("BG13")</f>
        <v>0</v>
      </c>
      <c r="S13" s="33">
        <f ca="1">INDIRECT("BH13")+INDIRECT("BI13")+INDIRECT("BJ13")+INDIRECT("BK13")+INDIRECT("BL13")+INDIRECT("BM13")+INDIRECT("BN13")+INDIRECT("BO13")</f>
        <v>0</v>
      </c>
      <c r="T13" s="34"/>
      <c r="U13" s="35"/>
      <c r="V13" s="35"/>
      <c r="W13" s="35">
        <v>11</v>
      </c>
      <c r="X13" s="35"/>
      <c r="Y13" s="35"/>
      <c r="Z13" s="35"/>
      <c r="AA13" s="35"/>
      <c r="AB13" s="34"/>
      <c r="AC13" s="35"/>
      <c r="AD13" s="35"/>
      <c r="AE13" s="35"/>
      <c r="AF13" s="35">
        <v>468</v>
      </c>
      <c r="AG13" s="35"/>
      <c r="AH13" s="35"/>
      <c r="AI13" s="35"/>
      <c r="AJ13" s="34"/>
      <c r="AK13" s="35"/>
      <c r="AL13" s="35"/>
      <c r="AM13" s="35">
        <v>10</v>
      </c>
      <c r="AN13" s="35"/>
      <c r="AO13" s="35"/>
      <c r="AP13" s="35"/>
      <c r="AQ13" s="35"/>
      <c r="AR13" s="34"/>
      <c r="AS13" s="35"/>
      <c r="AT13" s="35"/>
      <c r="AU13" s="35">
        <v>13</v>
      </c>
      <c r="AV13" s="35"/>
      <c r="AW13" s="35"/>
      <c r="AX13" s="35"/>
      <c r="AY13" s="35"/>
      <c r="AZ13" s="34"/>
      <c r="BA13" s="35"/>
      <c r="BB13" s="35"/>
      <c r="BC13" s="35"/>
      <c r="BD13" s="35"/>
      <c r="BE13" s="35"/>
      <c r="BF13" s="35"/>
      <c r="BG13" s="35"/>
      <c r="BH13" s="34"/>
      <c r="BI13" s="35"/>
      <c r="BJ13" s="35"/>
      <c r="BK13" s="35"/>
      <c r="BL13" s="35"/>
      <c r="BM13" s="35"/>
      <c r="BN13" s="35"/>
      <c r="BO13" s="36"/>
      <c r="BP13" s="9">
        <v>13000001199</v>
      </c>
      <c r="BQ13" s="1" t="s">
        <v>3</v>
      </c>
      <c r="BR13" s="1" t="s">
        <v>0</v>
      </c>
      <c r="BS13" s="1" t="s">
        <v>0</v>
      </c>
      <c r="BT13" s="1" t="s">
        <v>0</v>
      </c>
      <c r="BU13" s="1" t="s">
        <v>0</v>
      </c>
      <c r="BW13" s="1">
        <f ca="1">INDIRECT("T13")+2*INDIRECT("AB13")+3*INDIRECT("AJ13")+4*INDIRECT("AR13")+5*INDIRECT("AZ13")+6*INDIRECT("BH13")</f>
        <v>0</v>
      </c>
      <c r="BX13" s="1">
        <v>0</v>
      </c>
      <c r="BY13" s="1">
        <f ca="1">INDIRECT("U13")+2*INDIRECT("AC13")+3*INDIRECT("AK13")+4*INDIRECT("AS13")+5*INDIRECT("BA13")+6*INDIRECT("BI13")</f>
        <v>0</v>
      </c>
      <c r="BZ13" s="1">
        <v>0</v>
      </c>
      <c r="CA13" s="1">
        <f ca="1">INDIRECT("V13")+2*INDIRECT("AD13")+3*INDIRECT("AL13")+4*INDIRECT("AT13")+5*INDIRECT("BB13")+6*INDIRECT("BJ13")</f>
        <v>0</v>
      </c>
      <c r="CB13" s="1">
        <v>0</v>
      </c>
      <c r="CC13" s="1">
        <f ca="1">INDIRECT("W13")+2*INDIRECT("AE13")+3*INDIRECT("AM13")+4*INDIRECT("AU13")+5*INDIRECT("BC13")+6*INDIRECT("BK13")</f>
        <v>93</v>
      </c>
      <c r="CD13" s="1">
        <v>93</v>
      </c>
      <c r="CE13" s="1">
        <f ca="1">INDIRECT("X13")+2*INDIRECT("AF13")+3*INDIRECT("AN13")+4*INDIRECT("AV13")+5*INDIRECT("BD13")+6*INDIRECT("BL13")</f>
        <v>936</v>
      </c>
      <c r="CF13" s="1">
        <v>936</v>
      </c>
      <c r="CG13" s="1">
        <f ca="1">INDIRECT("Y13")+2*INDIRECT("AG13")+3*INDIRECT("AO13")+4*INDIRECT("AW13")+5*INDIRECT("BE13")+6*INDIRECT("BM13")</f>
        <v>0</v>
      </c>
      <c r="CH13" s="1">
        <v>0</v>
      </c>
      <c r="CI13" s="1">
        <f ca="1">INDIRECT("Z13")+2*INDIRECT("AH13")+3*INDIRECT("AP13")+4*INDIRECT("AX13")+5*INDIRECT("BF13")+6*INDIRECT("BN13")</f>
        <v>0</v>
      </c>
      <c r="CJ13" s="1">
        <v>0</v>
      </c>
      <c r="CK13" s="1">
        <f ca="1">INDIRECT("AA13")+2*INDIRECT("AI13")+3*INDIRECT("AQ13")+4*INDIRECT("AY13")+5*INDIRECT("BG13")+6*INDIRECT("BO13")</f>
        <v>0</v>
      </c>
      <c r="CL13" s="1">
        <v>0</v>
      </c>
      <c r="CM13" s="1">
        <f ca="1">INDIRECT("T13")+2*INDIRECT("U13")+3*INDIRECT("V13")+4*INDIRECT("W13")+5*INDIRECT("X13")+6*INDIRECT("Y13")+7*INDIRECT("Z13")+8*INDIRECT("AA13")</f>
        <v>44</v>
      </c>
      <c r="CN13" s="1">
        <v>44</v>
      </c>
      <c r="CO13" s="1">
        <f ca="1">INDIRECT("AB13")+2*INDIRECT("AC13")+3*INDIRECT("AD13")+4*INDIRECT("AE13")+5*INDIRECT("AF13")+6*INDIRECT("AG13")+7*INDIRECT("AH13")+8*INDIRECT("AI13")</f>
        <v>2340</v>
      </c>
      <c r="CP13" s="1">
        <v>2340</v>
      </c>
      <c r="CQ13" s="1">
        <f ca="1">INDIRECT("AJ13")+2*INDIRECT("AK13")+3*INDIRECT("AL13")+4*INDIRECT("AM13")+5*INDIRECT("AN13")+6*INDIRECT("AO13")+7*INDIRECT("AP13")+8*INDIRECT("AQ13")</f>
        <v>40</v>
      </c>
      <c r="CR13" s="1">
        <v>40</v>
      </c>
      <c r="CS13" s="1">
        <f ca="1">INDIRECT("AR13")+2*INDIRECT("AS13")+3*INDIRECT("AT13")+4*INDIRECT("AU13")+5*INDIRECT("AV13")+6*INDIRECT("AW13")+7*INDIRECT("AX13")+8*INDIRECT("AY13")</f>
        <v>52</v>
      </c>
      <c r="CT13" s="1">
        <v>52</v>
      </c>
      <c r="CU13" s="1">
        <f ca="1">INDIRECT("AZ13")+2*INDIRECT("BA13")+3*INDIRECT("BB13")+4*INDIRECT("BC13")+5*INDIRECT("BD13")+6*INDIRECT("BE13")+7*INDIRECT("BF13")+8*INDIRECT("BG13")</f>
        <v>0</v>
      </c>
      <c r="CV13" s="1">
        <v>0</v>
      </c>
      <c r="CW13" s="1">
        <f ca="1">INDIRECT("BH13")+2*INDIRECT("BI13")+3*INDIRECT("BJ13")+4*INDIRECT("BK13")+5*INDIRECT("BL13")+6*INDIRECT("BM13")+7*INDIRECT("BN13")+8*INDIRECT("BO13")</f>
        <v>0</v>
      </c>
      <c r="CX13" s="1">
        <v>0</v>
      </c>
    </row>
    <row r="14" spans="1:73" ht="11.25">
      <c r="A14" s="1" t="s">
        <v>0</v>
      </c>
      <c r="B14" s="1" t="s">
        <v>0</v>
      </c>
      <c r="C14" s="1" t="s">
        <v>0</v>
      </c>
      <c r="D14" s="1" t="s">
        <v>8</v>
      </c>
      <c r="E14" s="1" t="s">
        <v>5</v>
      </c>
      <c r="F14" s="7">
        <f>SUM(F13:F13)</f>
        <v>0</v>
      </c>
      <c r="G14" s="6">
        <f>SUM(G13:G13)</f>
        <v>0</v>
      </c>
      <c r="H14" s="6">
        <f>SUM(H13:H13)</f>
        <v>0</v>
      </c>
      <c r="I14" s="6">
        <f>SUM(I13:I13)</f>
        <v>34</v>
      </c>
      <c r="J14" s="6">
        <f>SUM(J13:J13)</f>
        <v>468</v>
      </c>
      <c r="K14" s="6">
        <f>SUM(K13:K13)</f>
        <v>0</v>
      </c>
      <c r="L14" s="6">
        <f>SUM(L13:L13)</f>
        <v>0</v>
      </c>
      <c r="M14" s="6">
        <f>SUM(M13:M13)</f>
        <v>0</v>
      </c>
      <c r="N14" s="7">
        <f>SUM(N13:N13)</f>
        <v>11</v>
      </c>
      <c r="O14" s="6">
        <f>SUM(O13:O13)</f>
        <v>468</v>
      </c>
      <c r="P14" s="6">
        <f>SUM(P13:P13)</f>
        <v>10</v>
      </c>
      <c r="Q14" s="6">
        <f>SUM(Q13:Q13)</f>
        <v>13</v>
      </c>
      <c r="R14" s="6">
        <f>SUM(R13:R13)</f>
        <v>0</v>
      </c>
      <c r="S14" s="6">
        <f>SUM(S13:S13)</f>
        <v>0</v>
      </c>
      <c r="T14" s="8"/>
      <c r="U14" s="5"/>
      <c r="V14" s="5"/>
      <c r="W14" s="5"/>
      <c r="X14" s="5"/>
      <c r="Y14" s="5"/>
      <c r="Z14" s="5"/>
      <c r="AA14" s="5"/>
      <c r="AB14" s="8"/>
      <c r="AC14" s="5"/>
      <c r="AD14" s="5"/>
      <c r="AE14" s="5"/>
      <c r="AF14" s="5"/>
      <c r="AG14" s="5"/>
      <c r="AH14" s="5"/>
      <c r="AI14" s="5"/>
      <c r="AJ14" s="8"/>
      <c r="AK14" s="5"/>
      <c r="AL14" s="5"/>
      <c r="AM14" s="5"/>
      <c r="AN14" s="5"/>
      <c r="AO14" s="5"/>
      <c r="AP14" s="5"/>
      <c r="AQ14" s="5"/>
      <c r="AR14" s="8"/>
      <c r="AS14" s="5"/>
      <c r="AT14" s="5"/>
      <c r="AU14" s="5"/>
      <c r="AV14" s="5"/>
      <c r="AW14" s="5"/>
      <c r="AX14" s="5"/>
      <c r="AY14" s="5"/>
      <c r="AZ14" s="8"/>
      <c r="BA14" s="5"/>
      <c r="BB14" s="5"/>
      <c r="BC14" s="5"/>
      <c r="BD14" s="5"/>
      <c r="BE14" s="5"/>
      <c r="BF14" s="5"/>
      <c r="BG14" s="5"/>
      <c r="BH14" s="8"/>
      <c r="BI14" s="5"/>
      <c r="BJ14" s="5"/>
      <c r="BK14" s="5"/>
      <c r="BL14" s="5"/>
      <c r="BM14" s="5"/>
      <c r="BN14" s="5"/>
      <c r="BO14" s="5"/>
      <c r="BP14" s="9">
        <v>0</v>
      </c>
      <c r="BQ14" s="1" t="s">
        <v>0</v>
      </c>
      <c r="BR14" s="1" t="s">
        <v>0</v>
      </c>
      <c r="BS14" s="1" t="s">
        <v>0</v>
      </c>
      <c r="BT14" s="1" t="s">
        <v>0</v>
      </c>
      <c r="BU14" s="1" t="s">
        <v>0</v>
      </c>
    </row>
    <row r="15" spans="1:73" ht="11.25">
      <c r="A15" s="25"/>
      <c r="B15" s="25"/>
      <c r="C15" s="27" t="s">
        <v>56</v>
      </c>
      <c r="D15" s="26" t="s">
        <v>0</v>
      </c>
      <c r="E15" s="1" t="s">
        <v>0</v>
      </c>
      <c r="F15" s="7"/>
      <c r="G15" s="6"/>
      <c r="H15" s="6"/>
      <c r="I15" s="6"/>
      <c r="J15" s="6"/>
      <c r="K15" s="6"/>
      <c r="L15" s="6"/>
      <c r="M15" s="6"/>
      <c r="N15" s="7"/>
      <c r="O15" s="6"/>
      <c r="P15" s="6"/>
      <c r="Q15" s="6"/>
      <c r="R15" s="6"/>
      <c r="S15" s="6"/>
      <c r="T15" s="8"/>
      <c r="U15" s="5"/>
      <c r="V15" s="5"/>
      <c r="W15" s="5"/>
      <c r="X15" s="5"/>
      <c r="Y15" s="5"/>
      <c r="Z15" s="5"/>
      <c r="AA15" s="5"/>
      <c r="AB15" s="8"/>
      <c r="AC15" s="5"/>
      <c r="AD15" s="5"/>
      <c r="AE15" s="5"/>
      <c r="AF15" s="5"/>
      <c r="AG15" s="5"/>
      <c r="AH15" s="5"/>
      <c r="AI15" s="5"/>
      <c r="AJ15" s="8"/>
      <c r="AK15" s="5"/>
      <c r="AL15" s="5"/>
      <c r="AM15" s="5"/>
      <c r="AN15" s="5"/>
      <c r="AO15" s="5"/>
      <c r="AP15" s="5"/>
      <c r="AQ15" s="5"/>
      <c r="AR15" s="8"/>
      <c r="AS15" s="5"/>
      <c r="AT15" s="5"/>
      <c r="AU15" s="5"/>
      <c r="AV15" s="5"/>
      <c r="AW15" s="5"/>
      <c r="AX15" s="5"/>
      <c r="AY15" s="5"/>
      <c r="AZ15" s="8"/>
      <c r="BA15" s="5"/>
      <c r="BB15" s="5"/>
      <c r="BC15" s="5"/>
      <c r="BD15" s="5"/>
      <c r="BE15" s="5"/>
      <c r="BF15" s="5"/>
      <c r="BG15" s="5"/>
      <c r="BH15" s="8"/>
      <c r="BI15" s="5"/>
      <c r="BJ15" s="5"/>
      <c r="BK15" s="5"/>
      <c r="BL15" s="5"/>
      <c r="BM15" s="5"/>
      <c r="BN15" s="5"/>
      <c r="BO15" s="5"/>
      <c r="BP15" s="9">
        <v>0</v>
      </c>
      <c r="BQ15" s="1" t="s">
        <v>0</v>
      </c>
      <c r="BR15" s="1" t="s">
        <v>0</v>
      </c>
      <c r="BS15" s="1" t="s">
        <v>0</v>
      </c>
      <c r="BT15" s="1" t="s">
        <v>0</v>
      </c>
      <c r="BU15" s="1" t="s">
        <v>0</v>
      </c>
    </row>
    <row r="16" spans="1:102" ht="11.25">
      <c r="A16" s="30" t="s">
        <v>1</v>
      </c>
      <c r="B16" s="31" t="str">
        <f>HYPERLINK("http://www.dot.ca.gov/hq/transprog/stip2004/ff_sheets/03-3l65.xls","3L65")</f>
        <v>3L65</v>
      </c>
      <c r="C16" s="30" t="s">
        <v>0</v>
      </c>
      <c r="D16" s="30" t="s">
        <v>2</v>
      </c>
      <c r="E16" s="30" t="s">
        <v>3</v>
      </c>
      <c r="F16" s="32">
        <f ca="1">INDIRECT("T16")+INDIRECT("AB16")+INDIRECT("AJ16")+INDIRECT("AR16")+INDIRECT("AZ16")+INDIRECT("BH16")</f>
        <v>0</v>
      </c>
      <c r="G16" s="33">
        <f ca="1">INDIRECT("U16")+INDIRECT("AC16")+INDIRECT("AK16")+INDIRECT("AS16")+INDIRECT("BA16")+INDIRECT("BI16")</f>
        <v>0</v>
      </c>
      <c r="H16" s="33">
        <f ca="1">INDIRECT("V16")+INDIRECT("AD16")+INDIRECT("AL16")+INDIRECT("AT16")+INDIRECT("BB16")+INDIRECT("BJ16")</f>
        <v>0</v>
      </c>
      <c r="I16" s="33">
        <f ca="1">INDIRECT("W16")+INDIRECT("AE16")+INDIRECT("AM16")+INDIRECT("AU16")+INDIRECT("BC16")+INDIRECT("BK16")</f>
        <v>0</v>
      </c>
      <c r="J16" s="33">
        <f ca="1">INDIRECT("X16")+INDIRECT("AF16")+INDIRECT("AN16")+INDIRECT("AV16")+INDIRECT("BD16")+INDIRECT("BL16")</f>
        <v>0</v>
      </c>
      <c r="K16" s="33">
        <f ca="1">INDIRECT("Y16")+INDIRECT("AG16")+INDIRECT("AO16")+INDIRECT("AW16")+INDIRECT("BE16")+INDIRECT("BM16")</f>
        <v>687</v>
      </c>
      <c r="L16" s="33">
        <f ca="1">INDIRECT("Z16")+INDIRECT("AH16")+INDIRECT("AP16")+INDIRECT("AX16")+INDIRECT("BF16")+INDIRECT("BN16")</f>
        <v>0</v>
      </c>
      <c r="M16" s="33">
        <f ca="1">INDIRECT("AA16")+INDIRECT("AI16")+INDIRECT("AQ16")+INDIRECT("AY16")+INDIRECT("BG16")+INDIRECT("BO16")</f>
        <v>0</v>
      </c>
      <c r="N16" s="32">
        <f ca="1">INDIRECT("T16")+INDIRECT("U16")+INDIRECT("V16")+INDIRECT("W16")+INDIRECT("X16")+INDIRECT("Y16")+INDIRECT("Z16")+INDIRECT("AA16")</f>
        <v>2</v>
      </c>
      <c r="O16" s="33">
        <f ca="1">INDIRECT("AB16")+INDIRECT("AC16")+INDIRECT("AD16")+INDIRECT("AE16")+INDIRECT("AF16")+INDIRECT("AG16")+INDIRECT("AH16")+INDIRECT("AI16")</f>
        <v>674</v>
      </c>
      <c r="P16" s="33">
        <f ca="1">INDIRECT("AJ16")+INDIRECT("AK16")+INDIRECT("AL16")+INDIRECT("AM16")+INDIRECT("AN16")+INDIRECT("AO16")+INDIRECT("AP16")+INDIRECT("AQ16")</f>
        <v>3</v>
      </c>
      <c r="Q16" s="33">
        <f ca="1">INDIRECT("AR16")+INDIRECT("AS16")+INDIRECT("AT16")+INDIRECT("AU16")+INDIRECT("AV16")+INDIRECT("AW16")+INDIRECT("AX16")+INDIRECT("AY16")</f>
        <v>8</v>
      </c>
      <c r="R16" s="33">
        <f ca="1">INDIRECT("AZ16")+INDIRECT("BA16")+INDIRECT("BB16")+INDIRECT("BC16")+INDIRECT("BD16")+INDIRECT("BE16")+INDIRECT("BF16")+INDIRECT("BG16")</f>
        <v>0</v>
      </c>
      <c r="S16" s="33">
        <f ca="1">INDIRECT("BH16")+INDIRECT("BI16")+INDIRECT("BJ16")+INDIRECT("BK16")+INDIRECT("BL16")+INDIRECT("BM16")+INDIRECT("BN16")+INDIRECT("BO16")</f>
        <v>0</v>
      </c>
      <c r="T16" s="34"/>
      <c r="U16" s="35"/>
      <c r="V16" s="35"/>
      <c r="W16" s="35"/>
      <c r="X16" s="35"/>
      <c r="Y16" s="35">
        <v>2</v>
      </c>
      <c r="Z16" s="35"/>
      <c r="AA16" s="35"/>
      <c r="AB16" s="34"/>
      <c r="AC16" s="35"/>
      <c r="AD16" s="35"/>
      <c r="AE16" s="35"/>
      <c r="AF16" s="35"/>
      <c r="AG16" s="35">
        <v>674</v>
      </c>
      <c r="AH16" s="35"/>
      <c r="AI16" s="35"/>
      <c r="AJ16" s="34"/>
      <c r="AK16" s="35"/>
      <c r="AL16" s="35"/>
      <c r="AM16" s="35"/>
      <c r="AN16" s="35"/>
      <c r="AO16" s="35">
        <v>3</v>
      </c>
      <c r="AP16" s="35"/>
      <c r="AQ16" s="35"/>
      <c r="AR16" s="34"/>
      <c r="AS16" s="35"/>
      <c r="AT16" s="35"/>
      <c r="AU16" s="35"/>
      <c r="AV16" s="35"/>
      <c r="AW16" s="35">
        <v>8</v>
      </c>
      <c r="AX16" s="35"/>
      <c r="AY16" s="35"/>
      <c r="AZ16" s="34"/>
      <c r="BA16" s="35"/>
      <c r="BB16" s="35"/>
      <c r="BC16" s="35"/>
      <c r="BD16" s="35"/>
      <c r="BE16" s="35"/>
      <c r="BF16" s="35"/>
      <c r="BG16" s="35"/>
      <c r="BH16" s="34"/>
      <c r="BI16" s="35"/>
      <c r="BJ16" s="35"/>
      <c r="BK16" s="35"/>
      <c r="BL16" s="35"/>
      <c r="BM16" s="35"/>
      <c r="BN16" s="35"/>
      <c r="BO16" s="36"/>
      <c r="BP16" s="9">
        <v>13000001202</v>
      </c>
      <c r="BQ16" s="1" t="s">
        <v>3</v>
      </c>
      <c r="BR16" s="1" t="s">
        <v>0</v>
      </c>
      <c r="BS16" s="1" t="s">
        <v>0</v>
      </c>
      <c r="BT16" s="1" t="s">
        <v>0</v>
      </c>
      <c r="BU16" s="1" t="s">
        <v>0</v>
      </c>
      <c r="BW16" s="1">
        <f ca="1">INDIRECT("T16")+2*INDIRECT("AB16")+3*INDIRECT("AJ16")+4*INDIRECT("AR16")+5*INDIRECT("AZ16")+6*INDIRECT("BH16")</f>
        <v>0</v>
      </c>
      <c r="BX16" s="1">
        <v>0</v>
      </c>
      <c r="BY16" s="1">
        <f ca="1">INDIRECT("U16")+2*INDIRECT("AC16")+3*INDIRECT("AK16")+4*INDIRECT("AS16")+5*INDIRECT("BA16")+6*INDIRECT("BI16")</f>
        <v>0</v>
      </c>
      <c r="BZ16" s="1">
        <v>0</v>
      </c>
      <c r="CA16" s="1">
        <f ca="1">INDIRECT("V16")+2*INDIRECT("AD16")+3*INDIRECT("AL16")+4*INDIRECT("AT16")+5*INDIRECT("BB16")+6*INDIRECT("BJ16")</f>
        <v>0</v>
      </c>
      <c r="CB16" s="1">
        <v>0</v>
      </c>
      <c r="CC16" s="1">
        <f ca="1">INDIRECT("W16")+2*INDIRECT("AE16")+3*INDIRECT("AM16")+4*INDIRECT("AU16")+5*INDIRECT("BC16")+6*INDIRECT("BK16")</f>
        <v>0</v>
      </c>
      <c r="CD16" s="1">
        <v>0</v>
      </c>
      <c r="CE16" s="1">
        <f ca="1">INDIRECT("X16")+2*INDIRECT("AF16")+3*INDIRECT("AN16")+4*INDIRECT("AV16")+5*INDIRECT("BD16")+6*INDIRECT("BL16")</f>
        <v>0</v>
      </c>
      <c r="CF16" s="1">
        <v>0</v>
      </c>
      <c r="CG16" s="1">
        <f ca="1">INDIRECT("Y16")+2*INDIRECT("AG16")+3*INDIRECT("AO16")+4*INDIRECT("AW16")+5*INDIRECT("BE16")+6*INDIRECT("BM16")</f>
        <v>1391</v>
      </c>
      <c r="CH16" s="1">
        <v>1391</v>
      </c>
      <c r="CI16" s="1">
        <f ca="1">INDIRECT("Z16")+2*INDIRECT("AH16")+3*INDIRECT("AP16")+4*INDIRECT("AX16")+5*INDIRECT("BF16")+6*INDIRECT("BN16")</f>
        <v>0</v>
      </c>
      <c r="CJ16" s="1">
        <v>0</v>
      </c>
      <c r="CK16" s="1">
        <f ca="1">INDIRECT("AA16")+2*INDIRECT("AI16")+3*INDIRECT("AQ16")+4*INDIRECT("AY16")+5*INDIRECT("BG16")+6*INDIRECT("BO16")</f>
        <v>0</v>
      </c>
      <c r="CL16" s="1">
        <v>0</v>
      </c>
      <c r="CM16" s="1">
        <f ca="1">INDIRECT("T16")+2*INDIRECT("U16")+3*INDIRECT("V16")+4*INDIRECT("W16")+5*INDIRECT("X16")+6*INDIRECT("Y16")+7*INDIRECT("Z16")+8*INDIRECT("AA16")</f>
        <v>12</v>
      </c>
      <c r="CN16" s="1">
        <v>12</v>
      </c>
      <c r="CO16" s="1">
        <f ca="1">INDIRECT("AB16")+2*INDIRECT("AC16")+3*INDIRECT("AD16")+4*INDIRECT("AE16")+5*INDIRECT("AF16")+6*INDIRECT("AG16")+7*INDIRECT("AH16")+8*INDIRECT("AI16")</f>
        <v>4044</v>
      </c>
      <c r="CP16" s="1">
        <v>4044</v>
      </c>
      <c r="CQ16" s="1">
        <f ca="1">INDIRECT("AJ16")+2*INDIRECT("AK16")+3*INDIRECT("AL16")+4*INDIRECT("AM16")+5*INDIRECT("AN16")+6*INDIRECT("AO16")+7*INDIRECT("AP16")+8*INDIRECT("AQ16")</f>
        <v>18</v>
      </c>
      <c r="CR16" s="1">
        <v>18</v>
      </c>
      <c r="CS16" s="1">
        <f ca="1">INDIRECT("AR16")+2*INDIRECT("AS16")+3*INDIRECT("AT16")+4*INDIRECT("AU16")+5*INDIRECT("AV16")+6*INDIRECT("AW16")+7*INDIRECT("AX16")+8*INDIRECT("AY16")</f>
        <v>48</v>
      </c>
      <c r="CT16" s="1">
        <v>48</v>
      </c>
      <c r="CU16" s="1">
        <f ca="1">INDIRECT("AZ16")+2*INDIRECT("BA16")+3*INDIRECT("BB16")+4*INDIRECT("BC16")+5*INDIRECT("BD16")+6*INDIRECT("BE16")+7*INDIRECT("BF16")+8*INDIRECT("BG16")</f>
        <v>0</v>
      </c>
      <c r="CV16" s="1">
        <v>0</v>
      </c>
      <c r="CW16" s="1">
        <f ca="1">INDIRECT("BH16")+2*INDIRECT("BI16")+3*INDIRECT("BJ16")+4*INDIRECT("BK16")+5*INDIRECT("BL16")+6*INDIRECT("BM16")+7*INDIRECT("BN16")+8*INDIRECT("BO16")</f>
        <v>0</v>
      </c>
      <c r="CX16" s="1">
        <v>0</v>
      </c>
    </row>
    <row r="17" spans="1:73" ht="11.25">
      <c r="A17" s="1" t="s">
        <v>0</v>
      </c>
      <c r="B17" s="1" t="s">
        <v>0</v>
      </c>
      <c r="C17" s="1" t="s">
        <v>0</v>
      </c>
      <c r="D17" s="1" t="s">
        <v>9</v>
      </c>
      <c r="E17" s="1" t="s">
        <v>5</v>
      </c>
      <c r="F17" s="7">
        <f>SUM(F16:F16)</f>
        <v>0</v>
      </c>
      <c r="G17" s="6">
        <f>SUM(G16:G16)</f>
        <v>0</v>
      </c>
      <c r="H17" s="6">
        <f>SUM(H16:H16)</f>
        <v>0</v>
      </c>
      <c r="I17" s="6">
        <f>SUM(I16:I16)</f>
        <v>0</v>
      </c>
      <c r="J17" s="6">
        <f>SUM(J16:J16)</f>
        <v>0</v>
      </c>
      <c r="K17" s="6">
        <f>SUM(K16:K16)</f>
        <v>687</v>
      </c>
      <c r="L17" s="6">
        <f>SUM(L16:L16)</f>
        <v>0</v>
      </c>
      <c r="M17" s="6">
        <f>SUM(M16:M16)</f>
        <v>0</v>
      </c>
      <c r="N17" s="7">
        <f>SUM(N16:N16)</f>
        <v>2</v>
      </c>
      <c r="O17" s="6">
        <f>SUM(O16:O16)</f>
        <v>674</v>
      </c>
      <c r="P17" s="6">
        <f>SUM(P16:P16)</f>
        <v>3</v>
      </c>
      <c r="Q17" s="6">
        <f>SUM(Q16:Q16)</f>
        <v>8</v>
      </c>
      <c r="R17" s="6">
        <f>SUM(R16:R16)</f>
        <v>0</v>
      </c>
      <c r="S17" s="6">
        <f>SUM(S16:S16)</f>
        <v>0</v>
      </c>
      <c r="T17" s="8"/>
      <c r="U17" s="5"/>
      <c r="V17" s="5"/>
      <c r="W17" s="5"/>
      <c r="X17" s="5"/>
      <c r="Y17" s="5"/>
      <c r="Z17" s="5"/>
      <c r="AA17" s="5"/>
      <c r="AB17" s="8"/>
      <c r="AC17" s="5"/>
      <c r="AD17" s="5"/>
      <c r="AE17" s="5"/>
      <c r="AF17" s="5"/>
      <c r="AG17" s="5"/>
      <c r="AH17" s="5"/>
      <c r="AI17" s="5"/>
      <c r="AJ17" s="8"/>
      <c r="AK17" s="5"/>
      <c r="AL17" s="5"/>
      <c r="AM17" s="5"/>
      <c r="AN17" s="5"/>
      <c r="AO17" s="5"/>
      <c r="AP17" s="5"/>
      <c r="AQ17" s="5"/>
      <c r="AR17" s="8"/>
      <c r="AS17" s="5"/>
      <c r="AT17" s="5"/>
      <c r="AU17" s="5"/>
      <c r="AV17" s="5"/>
      <c r="AW17" s="5"/>
      <c r="AX17" s="5"/>
      <c r="AY17" s="5"/>
      <c r="AZ17" s="8"/>
      <c r="BA17" s="5"/>
      <c r="BB17" s="5"/>
      <c r="BC17" s="5"/>
      <c r="BD17" s="5"/>
      <c r="BE17" s="5"/>
      <c r="BF17" s="5"/>
      <c r="BG17" s="5"/>
      <c r="BH17" s="8"/>
      <c r="BI17" s="5"/>
      <c r="BJ17" s="5"/>
      <c r="BK17" s="5"/>
      <c r="BL17" s="5"/>
      <c r="BM17" s="5"/>
      <c r="BN17" s="5"/>
      <c r="BO17" s="5"/>
      <c r="BP17" s="9">
        <v>0</v>
      </c>
      <c r="BQ17" s="1" t="s">
        <v>0</v>
      </c>
      <c r="BR17" s="1" t="s">
        <v>0</v>
      </c>
      <c r="BS17" s="1" t="s">
        <v>0</v>
      </c>
      <c r="BT17" s="1" t="s">
        <v>0</v>
      </c>
      <c r="BU17" s="1" t="s">
        <v>0</v>
      </c>
    </row>
    <row r="18" spans="1:73" ht="11.25">
      <c r="A18" s="25"/>
      <c r="B18" s="25"/>
      <c r="C18" s="27" t="s">
        <v>56</v>
      </c>
      <c r="D18" s="26" t="s">
        <v>0</v>
      </c>
      <c r="E18" s="1" t="s">
        <v>0</v>
      </c>
      <c r="F18" s="7"/>
      <c r="G18" s="6"/>
      <c r="H18" s="6"/>
      <c r="I18" s="6"/>
      <c r="J18" s="6"/>
      <c r="K18" s="6"/>
      <c r="L18" s="6"/>
      <c r="M18" s="6"/>
      <c r="N18" s="7"/>
      <c r="O18" s="6"/>
      <c r="P18" s="6"/>
      <c r="Q18" s="6"/>
      <c r="R18" s="6"/>
      <c r="S18" s="6"/>
      <c r="T18" s="8"/>
      <c r="U18" s="5"/>
      <c r="V18" s="5"/>
      <c r="W18" s="5"/>
      <c r="X18" s="5"/>
      <c r="Y18" s="5"/>
      <c r="Z18" s="5"/>
      <c r="AA18" s="5"/>
      <c r="AB18" s="8"/>
      <c r="AC18" s="5"/>
      <c r="AD18" s="5"/>
      <c r="AE18" s="5"/>
      <c r="AF18" s="5"/>
      <c r="AG18" s="5"/>
      <c r="AH18" s="5"/>
      <c r="AI18" s="5"/>
      <c r="AJ18" s="8"/>
      <c r="AK18" s="5"/>
      <c r="AL18" s="5"/>
      <c r="AM18" s="5"/>
      <c r="AN18" s="5"/>
      <c r="AO18" s="5"/>
      <c r="AP18" s="5"/>
      <c r="AQ18" s="5"/>
      <c r="AR18" s="8"/>
      <c r="AS18" s="5"/>
      <c r="AT18" s="5"/>
      <c r="AU18" s="5"/>
      <c r="AV18" s="5"/>
      <c r="AW18" s="5"/>
      <c r="AX18" s="5"/>
      <c r="AY18" s="5"/>
      <c r="AZ18" s="8"/>
      <c r="BA18" s="5"/>
      <c r="BB18" s="5"/>
      <c r="BC18" s="5"/>
      <c r="BD18" s="5"/>
      <c r="BE18" s="5"/>
      <c r="BF18" s="5"/>
      <c r="BG18" s="5"/>
      <c r="BH18" s="8"/>
      <c r="BI18" s="5"/>
      <c r="BJ18" s="5"/>
      <c r="BK18" s="5"/>
      <c r="BL18" s="5"/>
      <c r="BM18" s="5"/>
      <c r="BN18" s="5"/>
      <c r="BO18" s="5"/>
      <c r="BP18" s="9">
        <v>0</v>
      </c>
      <c r="BQ18" s="1" t="s">
        <v>0</v>
      </c>
      <c r="BR18" s="1" t="s">
        <v>0</v>
      </c>
      <c r="BS18" s="1" t="s">
        <v>0</v>
      </c>
      <c r="BT18" s="1" t="s">
        <v>0</v>
      </c>
      <c r="BU18" s="1" t="s">
        <v>0</v>
      </c>
    </row>
    <row r="19" spans="1:102" ht="11.25">
      <c r="A19" s="30" t="s">
        <v>1</v>
      </c>
      <c r="B19" s="31" t="str">
        <f>HYPERLINK("http://www.dot.ca.gov/hq/transprog/stip2004/ff_sheets/03-3l66.xls","3L66")</f>
        <v>3L66</v>
      </c>
      <c r="C19" s="30" t="s">
        <v>0</v>
      </c>
      <c r="D19" s="30" t="s">
        <v>2</v>
      </c>
      <c r="E19" s="30" t="s">
        <v>3</v>
      </c>
      <c r="F19" s="32">
        <f ca="1">INDIRECT("T19")+INDIRECT("AB19")+INDIRECT("AJ19")+INDIRECT("AR19")+INDIRECT("AZ19")+INDIRECT("BH19")</f>
        <v>0</v>
      </c>
      <c r="G19" s="33">
        <f ca="1">INDIRECT("U19")+INDIRECT("AC19")+INDIRECT("AK19")+INDIRECT("AS19")+INDIRECT("BA19")+INDIRECT("BI19")</f>
        <v>0</v>
      </c>
      <c r="H19" s="33">
        <f ca="1">INDIRECT("V19")+INDIRECT("AD19")+INDIRECT("AL19")+INDIRECT("AT19")+INDIRECT("BB19")+INDIRECT("BJ19")</f>
        <v>0</v>
      </c>
      <c r="I19" s="33">
        <f ca="1">INDIRECT("W19")+INDIRECT("AE19")+INDIRECT("AM19")+INDIRECT("AU19")+INDIRECT("BC19")+INDIRECT("BK19")</f>
        <v>0</v>
      </c>
      <c r="J19" s="33">
        <f ca="1">INDIRECT("X19")+INDIRECT("AF19")+INDIRECT("AN19")+INDIRECT("AV19")+INDIRECT("BD19")+INDIRECT("BL19")</f>
        <v>0</v>
      </c>
      <c r="K19" s="33">
        <f ca="1">INDIRECT("Y19")+INDIRECT("AG19")+INDIRECT("AO19")+INDIRECT("AW19")+INDIRECT("BE19")+INDIRECT("BM19")</f>
        <v>727</v>
      </c>
      <c r="L19" s="33">
        <f ca="1">INDIRECT("Z19")+INDIRECT("AH19")+INDIRECT("AP19")+INDIRECT("AX19")+INDIRECT("BF19")+INDIRECT("BN19")</f>
        <v>0</v>
      </c>
      <c r="M19" s="33">
        <f ca="1">INDIRECT("AA19")+INDIRECT("AI19")+INDIRECT("AQ19")+INDIRECT("AY19")+INDIRECT("BG19")+INDIRECT("BO19")</f>
        <v>0</v>
      </c>
      <c r="N19" s="32">
        <f ca="1">INDIRECT("T19")+INDIRECT("U19")+INDIRECT("V19")+INDIRECT("W19")+INDIRECT("X19")+INDIRECT("Y19")+INDIRECT("Z19")+INDIRECT("AA19")</f>
        <v>2</v>
      </c>
      <c r="O19" s="33">
        <f ca="1">INDIRECT("AB19")+INDIRECT("AC19")+INDIRECT("AD19")+INDIRECT("AE19")+INDIRECT("AF19")+INDIRECT("AG19")+INDIRECT("AH19")+INDIRECT("AI19")</f>
        <v>714</v>
      </c>
      <c r="P19" s="33">
        <f ca="1">INDIRECT("AJ19")+INDIRECT("AK19")+INDIRECT("AL19")+INDIRECT("AM19")+INDIRECT("AN19")+INDIRECT("AO19")+INDIRECT("AP19")+INDIRECT("AQ19")</f>
        <v>4</v>
      </c>
      <c r="Q19" s="33">
        <f ca="1">INDIRECT("AR19")+INDIRECT("AS19")+INDIRECT("AT19")+INDIRECT("AU19")+INDIRECT("AV19")+INDIRECT("AW19")+INDIRECT("AX19")+INDIRECT("AY19")</f>
        <v>7</v>
      </c>
      <c r="R19" s="33">
        <f ca="1">INDIRECT("AZ19")+INDIRECT("BA19")+INDIRECT("BB19")+INDIRECT("BC19")+INDIRECT("BD19")+INDIRECT("BE19")+INDIRECT("BF19")+INDIRECT("BG19")</f>
        <v>0</v>
      </c>
      <c r="S19" s="33">
        <f ca="1">INDIRECT("BH19")+INDIRECT("BI19")+INDIRECT("BJ19")+INDIRECT("BK19")+INDIRECT("BL19")+INDIRECT("BM19")+INDIRECT("BN19")+INDIRECT("BO19")</f>
        <v>0</v>
      </c>
      <c r="T19" s="34"/>
      <c r="U19" s="35"/>
      <c r="V19" s="35"/>
      <c r="W19" s="35"/>
      <c r="X19" s="35"/>
      <c r="Y19" s="35">
        <v>2</v>
      </c>
      <c r="Z19" s="35"/>
      <c r="AA19" s="35"/>
      <c r="AB19" s="34"/>
      <c r="AC19" s="35"/>
      <c r="AD19" s="35"/>
      <c r="AE19" s="35"/>
      <c r="AF19" s="35"/>
      <c r="AG19" s="35">
        <v>714</v>
      </c>
      <c r="AH19" s="35"/>
      <c r="AI19" s="35"/>
      <c r="AJ19" s="34"/>
      <c r="AK19" s="35"/>
      <c r="AL19" s="35"/>
      <c r="AM19" s="35"/>
      <c r="AN19" s="35"/>
      <c r="AO19" s="35">
        <v>4</v>
      </c>
      <c r="AP19" s="35"/>
      <c r="AQ19" s="35"/>
      <c r="AR19" s="34"/>
      <c r="AS19" s="35"/>
      <c r="AT19" s="35"/>
      <c r="AU19" s="35"/>
      <c r="AV19" s="35"/>
      <c r="AW19" s="35">
        <v>7</v>
      </c>
      <c r="AX19" s="35"/>
      <c r="AY19" s="35"/>
      <c r="AZ19" s="34"/>
      <c r="BA19" s="35"/>
      <c r="BB19" s="35"/>
      <c r="BC19" s="35"/>
      <c r="BD19" s="35"/>
      <c r="BE19" s="35"/>
      <c r="BF19" s="35"/>
      <c r="BG19" s="35"/>
      <c r="BH19" s="34"/>
      <c r="BI19" s="35"/>
      <c r="BJ19" s="35"/>
      <c r="BK19" s="35"/>
      <c r="BL19" s="35"/>
      <c r="BM19" s="35"/>
      <c r="BN19" s="35"/>
      <c r="BO19" s="36"/>
      <c r="BP19" s="9">
        <v>13000001203</v>
      </c>
      <c r="BQ19" s="1" t="s">
        <v>3</v>
      </c>
      <c r="BR19" s="1" t="s">
        <v>0</v>
      </c>
      <c r="BS19" s="1" t="s">
        <v>0</v>
      </c>
      <c r="BT19" s="1" t="s">
        <v>0</v>
      </c>
      <c r="BU19" s="1" t="s">
        <v>0</v>
      </c>
      <c r="BW19" s="1">
        <f ca="1">INDIRECT("T19")+2*INDIRECT("AB19")+3*INDIRECT("AJ19")+4*INDIRECT("AR19")+5*INDIRECT("AZ19")+6*INDIRECT("BH19")</f>
        <v>0</v>
      </c>
      <c r="BX19" s="1">
        <v>0</v>
      </c>
      <c r="BY19" s="1">
        <f ca="1">INDIRECT("U19")+2*INDIRECT("AC19")+3*INDIRECT("AK19")+4*INDIRECT("AS19")+5*INDIRECT("BA19")+6*INDIRECT("BI19")</f>
        <v>0</v>
      </c>
      <c r="BZ19" s="1">
        <v>0</v>
      </c>
      <c r="CA19" s="1">
        <f ca="1">INDIRECT("V19")+2*INDIRECT("AD19")+3*INDIRECT("AL19")+4*INDIRECT("AT19")+5*INDIRECT("BB19")+6*INDIRECT("BJ19")</f>
        <v>0</v>
      </c>
      <c r="CB19" s="1">
        <v>0</v>
      </c>
      <c r="CC19" s="1">
        <f ca="1">INDIRECT("W19")+2*INDIRECT("AE19")+3*INDIRECT("AM19")+4*INDIRECT("AU19")+5*INDIRECT("BC19")+6*INDIRECT("BK19")</f>
        <v>0</v>
      </c>
      <c r="CD19" s="1">
        <v>0</v>
      </c>
      <c r="CE19" s="1">
        <f ca="1">INDIRECT("X19")+2*INDIRECT("AF19")+3*INDIRECT("AN19")+4*INDIRECT("AV19")+5*INDIRECT("BD19")+6*INDIRECT("BL19")</f>
        <v>0</v>
      </c>
      <c r="CF19" s="1">
        <v>0</v>
      </c>
      <c r="CG19" s="1">
        <f ca="1">INDIRECT("Y19")+2*INDIRECT("AG19")+3*INDIRECT("AO19")+4*INDIRECT("AW19")+5*INDIRECT("BE19")+6*INDIRECT("BM19")</f>
        <v>1470</v>
      </c>
      <c r="CH19" s="1">
        <v>1470</v>
      </c>
      <c r="CI19" s="1">
        <f ca="1">INDIRECT("Z19")+2*INDIRECT("AH19")+3*INDIRECT("AP19")+4*INDIRECT("AX19")+5*INDIRECT("BF19")+6*INDIRECT("BN19")</f>
        <v>0</v>
      </c>
      <c r="CJ19" s="1">
        <v>0</v>
      </c>
      <c r="CK19" s="1">
        <f ca="1">INDIRECT("AA19")+2*INDIRECT("AI19")+3*INDIRECT("AQ19")+4*INDIRECT("AY19")+5*INDIRECT("BG19")+6*INDIRECT("BO19")</f>
        <v>0</v>
      </c>
      <c r="CL19" s="1">
        <v>0</v>
      </c>
      <c r="CM19" s="1">
        <f ca="1">INDIRECT("T19")+2*INDIRECT("U19")+3*INDIRECT("V19")+4*INDIRECT("W19")+5*INDIRECT("X19")+6*INDIRECT("Y19")+7*INDIRECT("Z19")+8*INDIRECT("AA19")</f>
        <v>12</v>
      </c>
      <c r="CN19" s="1">
        <v>12</v>
      </c>
      <c r="CO19" s="1">
        <f ca="1">INDIRECT("AB19")+2*INDIRECT("AC19")+3*INDIRECT("AD19")+4*INDIRECT("AE19")+5*INDIRECT("AF19")+6*INDIRECT("AG19")+7*INDIRECT("AH19")+8*INDIRECT("AI19")</f>
        <v>4284</v>
      </c>
      <c r="CP19" s="1">
        <v>4284</v>
      </c>
      <c r="CQ19" s="1">
        <f ca="1">INDIRECT("AJ19")+2*INDIRECT("AK19")+3*INDIRECT("AL19")+4*INDIRECT("AM19")+5*INDIRECT("AN19")+6*INDIRECT("AO19")+7*INDIRECT("AP19")+8*INDIRECT("AQ19")</f>
        <v>24</v>
      </c>
      <c r="CR19" s="1">
        <v>24</v>
      </c>
      <c r="CS19" s="1">
        <f ca="1">INDIRECT("AR19")+2*INDIRECT("AS19")+3*INDIRECT("AT19")+4*INDIRECT("AU19")+5*INDIRECT("AV19")+6*INDIRECT("AW19")+7*INDIRECT("AX19")+8*INDIRECT("AY19")</f>
        <v>42</v>
      </c>
      <c r="CT19" s="1">
        <v>42</v>
      </c>
      <c r="CU19" s="1">
        <f ca="1">INDIRECT("AZ19")+2*INDIRECT("BA19")+3*INDIRECT("BB19")+4*INDIRECT("BC19")+5*INDIRECT("BD19")+6*INDIRECT("BE19")+7*INDIRECT("BF19")+8*INDIRECT("BG19")</f>
        <v>0</v>
      </c>
      <c r="CV19" s="1">
        <v>0</v>
      </c>
      <c r="CW19" s="1">
        <f ca="1">INDIRECT("BH19")+2*INDIRECT("BI19")+3*INDIRECT("BJ19")+4*INDIRECT("BK19")+5*INDIRECT("BL19")+6*INDIRECT("BM19")+7*INDIRECT("BN19")+8*INDIRECT("BO19")</f>
        <v>0</v>
      </c>
      <c r="CX19" s="1">
        <v>0</v>
      </c>
    </row>
    <row r="20" spans="1:73" ht="11.25">
      <c r="A20" s="1" t="s">
        <v>0</v>
      </c>
      <c r="B20" s="1" t="s">
        <v>0</v>
      </c>
      <c r="C20" s="1" t="s">
        <v>0</v>
      </c>
      <c r="D20" s="1" t="s">
        <v>10</v>
      </c>
      <c r="E20" s="1" t="s">
        <v>5</v>
      </c>
      <c r="F20" s="7">
        <f>SUM(F19:F19)</f>
        <v>0</v>
      </c>
      <c r="G20" s="6">
        <f>SUM(G19:G19)</f>
        <v>0</v>
      </c>
      <c r="H20" s="6">
        <f>SUM(H19:H19)</f>
        <v>0</v>
      </c>
      <c r="I20" s="6">
        <f>SUM(I19:I19)</f>
        <v>0</v>
      </c>
      <c r="J20" s="6">
        <f>SUM(J19:J19)</f>
        <v>0</v>
      </c>
      <c r="K20" s="6">
        <f>SUM(K19:K19)</f>
        <v>727</v>
      </c>
      <c r="L20" s="6">
        <f>SUM(L19:L19)</f>
        <v>0</v>
      </c>
      <c r="M20" s="6">
        <f>SUM(M19:M19)</f>
        <v>0</v>
      </c>
      <c r="N20" s="7">
        <f>SUM(N19:N19)</f>
        <v>2</v>
      </c>
      <c r="O20" s="6">
        <f>SUM(O19:O19)</f>
        <v>714</v>
      </c>
      <c r="P20" s="6">
        <f>SUM(P19:P19)</f>
        <v>4</v>
      </c>
      <c r="Q20" s="6">
        <f>SUM(Q19:Q19)</f>
        <v>7</v>
      </c>
      <c r="R20" s="6">
        <f>SUM(R19:R19)</f>
        <v>0</v>
      </c>
      <c r="S20" s="6">
        <f>SUM(S19:S19)</f>
        <v>0</v>
      </c>
      <c r="T20" s="8"/>
      <c r="U20" s="5"/>
      <c r="V20" s="5"/>
      <c r="W20" s="5"/>
      <c r="X20" s="5"/>
      <c r="Y20" s="5"/>
      <c r="Z20" s="5"/>
      <c r="AA20" s="5"/>
      <c r="AB20" s="8"/>
      <c r="AC20" s="5"/>
      <c r="AD20" s="5"/>
      <c r="AE20" s="5"/>
      <c r="AF20" s="5"/>
      <c r="AG20" s="5"/>
      <c r="AH20" s="5"/>
      <c r="AI20" s="5"/>
      <c r="AJ20" s="8"/>
      <c r="AK20" s="5"/>
      <c r="AL20" s="5"/>
      <c r="AM20" s="5"/>
      <c r="AN20" s="5"/>
      <c r="AO20" s="5"/>
      <c r="AP20" s="5"/>
      <c r="AQ20" s="5"/>
      <c r="AR20" s="8"/>
      <c r="AS20" s="5"/>
      <c r="AT20" s="5"/>
      <c r="AU20" s="5"/>
      <c r="AV20" s="5"/>
      <c r="AW20" s="5"/>
      <c r="AX20" s="5"/>
      <c r="AY20" s="5"/>
      <c r="AZ20" s="8"/>
      <c r="BA20" s="5"/>
      <c r="BB20" s="5"/>
      <c r="BC20" s="5"/>
      <c r="BD20" s="5"/>
      <c r="BE20" s="5"/>
      <c r="BF20" s="5"/>
      <c r="BG20" s="5"/>
      <c r="BH20" s="8"/>
      <c r="BI20" s="5"/>
      <c r="BJ20" s="5"/>
      <c r="BK20" s="5"/>
      <c r="BL20" s="5"/>
      <c r="BM20" s="5"/>
      <c r="BN20" s="5"/>
      <c r="BO20" s="5"/>
      <c r="BP20" s="9">
        <v>0</v>
      </c>
      <c r="BQ20" s="1" t="s">
        <v>0</v>
      </c>
      <c r="BR20" s="1" t="s">
        <v>0</v>
      </c>
      <c r="BS20" s="1" t="s">
        <v>0</v>
      </c>
      <c r="BT20" s="1" t="s">
        <v>0</v>
      </c>
      <c r="BU20" s="1" t="s">
        <v>0</v>
      </c>
    </row>
    <row r="21" spans="1:73" ht="11.25">
      <c r="A21" s="25"/>
      <c r="B21" s="25"/>
      <c r="C21" s="27" t="s">
        <v>56</v>
      </c>
      <c r="D21" s="26" t="s">
        <v>0</v>
      </c>
      <c r="E21" s="1" t="s">
        <v>0</v>
      </c>
      <c r="F21" s="7"/>
      <c r="G21" s="6"/>
      <c r="H21" s="6"/>
      <c r="I21" s="6"/>
      <c r="J21" s="6"/>
      <c r="K21" s="6"/>
      <c r="L21" s="6"/>
      <c r="M21" s="6"/>
      <c r="N21" s="7"/>
      <c r="O21" s="6"/>
      <c r="P21" s="6"/>
      <c r="Q21" s="6"/>
      <c r="R21" s="6"/>
      <c r="S21" s="6"/>
      <c r="T21" s="8"/>
      <c r="U21" s="5"/>
      <c r="V21" s="5"/>
      <c r="W21" s="5"/>
      <c r="X21" s="5"/>
      <c r="Y21" s="5"/>
      <c r="Z21" s="5"/>
      <c r="AA21" s="5"/>
      <c r="AB21" s="8"/>
      <c r="AC21" s="5"/>
      <c r="AD21" s="5"/>
      <c r="AE21" s="5"/>
      <c r="AF21" s="5"/>
      <c r="AG21" s="5"/>
      <c r="AH21" s="5"/>
      <c r="AI21" s="5"/>
      <c r="AJ21" s="8"/>
      <c r="AK21" s="5"/>
      <c r="AL21" s="5"/>
      <c r="AM21" s="5"/>
      <c r="AN21" s="5"/>
      <c r="AO21" s="5"/>
      <c r="AP21" s="5"/>
      <c r="AQ21" s="5"/>
      <c r="AR21" s="8"/>
      <c r="AS21" s="5"/>
      <c r="AT21" s="5"/>
      <c r="AU21" s="5"/>
      <c r="AV21" s="5"/>
      <c r="AW21" s="5"/>
      <c r="AX21" s="5"/>
      <c r="AY21" s="5"/>
      <c r="AZ21" s="8"/>
      <c r="BA21" s="5"/>
      <c r="BB21" s="5"/>
      <c r="BC21" s="5"/>
      <c r="BD21" s="5"/>
      <c r="BE21" s="5"/>
      <c r="BF21" s="5"/>
      <c r="BG21" s="5"/>
      <c r="BH21" s="8"/>
      <c r="BI21" s="5"/>
      <c r="BJ21" s="5"/>
      <c r="BK21" s="5"/>
      <c r="BL21" s="5"/>
      <c r="BM21" s="5"/>
      <c r="BN21" s="5"/>
      <c r="BO21" s="5"/>
      <c r="BP21" s="9">
        <v>0</v>
      </c>
      <c r="BQ21" s="1" t="s">
        <v>0</v>
      </c>
      <c r="BR21" s="1" t="s">
        <v>0</v>
      </c>
      <c r="BS21" s="1" t="s">
        <v>0</v>
      </c>
      <c r="BT21" s="1" t="s">
        <v>0</v>
      </c>
      <c r="BU21" s="1" t="s">
        <v>0</v>
      </c>
    </row>
    <row r="22" spans="1:102" ht="11.25">
      <c r="A22" s="30" t="s">
        <v>1</v>
      </c>
      <c r="B22" s="31" t="str">
        <f>HYPERLINK("http://www.dot.ca.gov/hq/transprog/stip2004/ff_sheets/03-0l09.xls","0L09")</f>
        <v>0L09</v>
      </c>
      <c r="C22" s="30" t="s">
        <v>0</v>
      </c>
      <c r="D22" s="30" t="s">
        <v>11</v>
      </c>
      <c r="E22" s="30" t="s">
        <v>3</v>
      </c>
      <c r="F22" s="32">
        <f ca="1">INDIRECT("T22")+INDIRECT("AB22")+INDIRECT("AJ22")+INDIRECT("AR22")+INDIRECT("AZ22")+INDIRECT("BH22")</f>
        <v>0</v>
      </c>
      <c r="G22" s="33">
        <f ca="1">INDIRECT("U22")+INDIRECT("AC22")+INDIRECT("AK22")+INDIRECT("AS22")+INDIRECT("BA22")+INDIRECT("BI22")</f>
        <v>0</v>
      </c>
      <c r="H22" s="33">
        <f ca="1">INDIRECT("V22")+INDIRECT("AD22")+INDIRECT("AL22")+INDIRECT("AT22")+INDIRECT("BB22")+INDIRECT("BJ22")</f>
        <v>38</v>
      </c>
      <c r="I22" s="33">
        <f ca="1">INDIRECT("W22")+INDIRECT("AE22")+INDIRECT("AM22")+INDIRECT("AU22")+INDIRECT("BC22")+INDIRECT("BK22")</f>
        <v>11</v>
      </c>
      <c r="J22" s="33">
        <f ca="1">INDIRECT("X22")+INDIRECT("AF22")+INDIRECT("AN22")+INDIRECT("AV22")+INDIRECT("BD22")+INDIRECT("BL22")</f>
        <v>11</v>
      </c>
      <c r="K22" s="33">
        <f ca="1">INDIRECT("Y22")+INDIRECT("AG22")+INDIRECT("AO22")+INDIRECT("AW22")+INDIRECT("BE22")+INDIRECT("BM22")</f>
        <v>11</v>
      </c>
      <c r="L22" s="33">
        <f ca="1">INDIRECT("Z22")+INDIRECT("AH22")+INDIRECT("AP22")+INDIRECT("AX22")+INDIRECT("BF22")+INDIRECT("BN22")</f>
        <v>0</v>
      </c>
      <c r="M22" s="33">
        <f ca="1">INDIRECT("AA22")+INDIRECT("AI22")+INDIRECT("AQ22")+INDIRECT("AY22")+INDIRECT("BG22")+INDIRECT("BO22")</f>
        <v>0</v>
      </c>
      <c r="N22" s="32">
        <f ca="1">INDIRECT("T22")+INDIRECT("U22")+INDIRECT("V22")+INDIRECT("W22")+INDIRECT("X22")+INDIRECT("Y22")+INDIRECT("Z22")+INDIRECT("AA22")</f>
        <v>0</v>
      </c>
      <c r="O22" s="33">
        <f ca="1">INDIRECT("AB22")+INDIRECT("AC22")+INDIRECT("AD22")+INDIRECT("AE22")+INDIRECT("AF22")+INDIRECT("AG22")+INDIRECT("AH22")+INDIRECT("AI22")</f>
        <v>71</v>
      </c>
      <c r="P22" s="33">
        <f ca="1">INDIRECT("AJ22")+INDIRECT("AK22")+INDIRECT("AL22")+INDIRECT("AM22")+INDIRECT("AN22")+INDIRECT("AO22")+INDIRECT("AP22")+INDIRECT("AQ22")</f>
        <v>0</v>
      </c>
      <c r="Q22" s="33">
        <f ca="1">INDIRECT("AR22")+INDIRECT("AS22")+INDIRECT("AT22")+INDIRECT("AU22")+INDIRECT("AV22")+INDIRECT("AW22")+INDIRECT("AX22")+INDIRECT("AY22")</f>
        <v>0</v>
      </c>
      <c r="R22" s="33">
        <f ca="1">INDIRECT("AZ22")+INDIRECT("BA22")+INDIRECT("BB22")+INDIRECT("BC22")+INDIRECT("BD22")+INDIRECT("BE22")+INDIRECT("BF22")+INDIRECT("BG22")</f>
        <v>0</v>
      </c>
      <c r="S22" s="33">
        <f ca="1">INDIRECT("BH22")+INDIRECT("BI22")+INDIRECT("BJ22")+INDIRECT("BK22")+INDIRECT("BL22")+INDIRECT("BM22")+INDIRECT("BN22")+INDIRECT("BO22")</f>
        <v>0</v>
      </c>
      <c r="T22" s="34"/>
      <c r="U22" s="35"/>
      <c r="V22" s="35"/>
      <c r="W22" s="35"/>
      <c r="X22" s="35"/>
      <c r="Y22" s="35"/>
      <c r="Z22" s="35"/>
      <c r="AA22" s="35"/>
      <c r="AB22" s="34"/>
      <c r="AC22" s="35"/>
      <c r="AD22" s="35">
        <v>38</v>
      </c>
      <c r="AE22" s="35">
        <v>11</v>
      </c>
      <c r="AF22" s="35">
        <v>11</v>
      </c>
      <c r="AG22" s="35">
        <v>11</v>
      </c>
      <c r="AH22" s="35"/>
      <c r="AI22" s="35"/>
      <c r="AJ22" s="34"/>
      <c r="AK22" s="35"/>
      <c r="AL22" s="35"/>
      <c r="AM22" s="35"/>
      <c r="AN22" s="35"/>
      <c r="AO22" s="35"/>
      <c r="AP22" s="35"/>
      <c r="AQ22" s="35"/>
      <c r="AR22" s="34"/>
      <c r="AS22" s="35"/>
      <c r="AT22" s="35"/>
      <c r="AU22" s="35"/>
      <c r="AV22" s="35"/>
      <c r="AW22" s="35"/>
      <c r="AX22" s="35"/>
      <c r="AY22" s="35"/>
      <c r="AZ22" s="34"/>
      <c r="BA22" s="35"/>
      <c r="BB22" s="35"/>
      <c r="BC22" s="35"/>
      <c r="BD22" s="35"/>
      <c r="BE22" s="35"/>
      <c r="BF22" s="35"/>
      <c r="BG22" s="35"/>
      <c r="BH22" s="34"/>
      <c r="BI22" s="35"/>
      <c r="BJ22" s="35"/>
      <c r="BK22" s="35"/>
      <c r="BL22" s="35"/>
      <c r="BM22" s="35"/>
      <c r="BN22" s="35"/>
      <c r="BO22" s="36"/>
      <c r="BP22" s="9">
        <v>13000000234</v>
      </c>
      <c r="BQ22" s="1" t="s">
        <v>3</v>
      </c>
      <c r="BR22" s="1" t="s">
        <v>0</v>
      </c>
      <c r="BS22" s="1" t="s">
        <v>0</v>
      </c>
      <c r="BT22" s="1" t="s">
        <v>0</v>
      </c>
      <c r="BU22" s="1" t="s">
        <v>0</v>
      </c>
      <c r="BW22" s="1">
        <f ca="1">INDIRECT("T22")+2*INDIRECT("AB22")+3*INDIRECT("AJ22")+4*INDIRECT("AR22")+5*INDIRECT("AZ22")+6*INDIRECT("BH22")</f>
        <v>0</v>
      </c>
      <c r="BX22" s="1">
        <v>0</v>
      </c>
      <c r="BY22" s="1">
        <f ca="1">INDIRECT("U22")+2*INDIRECT("AC22")+3*INDIRECT("AK22")+4*INDIRECT("AS22")+5*INDIRECT("BA22")+6*INDIRECT("BI22")</f>
        <v>0</v>
      </c>
      <c r="BZ22" s="1">
        <v>0</v>
      </c>
      <c r="CA22" s="1">
        <f ca="1">INDIRECT("V22")+2*INDIRECT("AD22")+3*INDIRECT("AL22")+4*INDIRECT("AT22")+5*INDIRECT("BB22")+6*INDIRECT("BJ22")</f>
        <v>76</v>
      </c>
      <c r="CB22" s="1">
        <v>76</v>
      </c>
      <c r="CC22" s="1">
        <f ca="1">INDIRECT("W22")+2*INDIRECT("AE22")+3*INDIRECT("AM22")+4*INDIRECT("AU22")+5*INDIRECT("BC22")+6*INDIRECT("BK22")</f>
        <v>22</v>
      </c>
      <c r="CD22" s="1">
        <v>22</v>
      </c>
      <c r="CE22" s="1">
        <f ca="1">INDIRECT("X22")+2*INDIRECT("AF22")+3*INDIRECT("AN22")+4*INDIRECT("AV22")+5*INDIRECT("BD22")+6*INDIRECT("BL22")</f>
        <v>22</v>
      </c>
      <c r="CF22" s="1">
        <v>22</v>
      </c>
      <c r="CG22" s="1">
        <f ca="1">INDIRECT("Y22")+2*INDIRECT("AG22")+3*INDIRECT("AO22")+4*INDIRECT("AW22")+5*INDIRECT("BE22")+6*INDIRECT("BM22")</f>
        <v>22</v>
      </c>
      <c r="CH22" s="1">
        <v>22</v>
      </c>
      <c r="CI22" s="1">
        <f ca="1">INDIRECT("Z22")+2*INDIRECT("AH22")+3*INDIRECT("AP22")+4*INDIRECT("AX22")+5*INDIRECT("BF22")+6*INDIRECT("BN22")</f>
        <v>0</v>
      </c>
      <c r="CJ22" s="1">
        <v>0</v>
      </c>
      <c r="CK22" s="1">
        <f ca="1">INDIRECT("AA22")+2*INDIRECT("AI22")+3*INDIRECT("AQ22")+4*INDIRECT("AY22")+5*INDIRECT("BG22")+6*INDIRECT("BO22")</f>
        <v>0</v>
      </c>
      <c r="CL22" s="1">
        <v>0</v>
      </c>
      <c r="CM22" s="1">
        <f ca="1">INDIRECT("T22")+2*INDIRECT("U22")+3*INDIRECT("V22")+4*INDIRECT("W22")+5*INDIRECT("X22")+6*INDIRECT("Y22")+7*INDIRECT("Z22")+8*INDIRECT("AA22")</f>
        <v>0</v>
      </c>
      <c r="CN22" s="1">
        <v>0</v>
      </c>
      <c r="CO22" s="1">
        <f ca="1">INDIRECT("AB22")+2*INDIRECT("AC22")+3*INDIRECT("AD22")+4*INDIRECT("AE22")+5*INDIRECT("AF22")+6*INDIRECT("AG22")+7*INDIRECT("AH22")+8*INDIRECT("AI22")</f>
        <v>279</v>
      </c>
      <c r="CP22" s="1">
        <v>279</v>
      </c>
      <c r="CQ22" s="1">
        <f ca="1">INDIRECT("AJ22")+2*INDIRECT("AK22")+3*INDIRECT("AL22")+4*INDIRECT("AM22")+5*INDIRECT("AN22")+6*INDIRECT("AO22")+7*INDIRECT("AP22")+8*INDIRECT("AQ22")</f>
        <v>0</v>
      </c>
      <c r="CR22" s="1">
        <v>0</v>
      </c>
      <c r="CS22" s="1">
        <f ca="1">INDIRECT("AR22")+2*INDIRECT("AS22")+3*INDIRECT("AT22")+4*INDIRECT("AU22")+5*INDIRECT("AV22")+6*INDIRECT("AW22")+7*INDIRECT("AX22")+8*INDIRECT("AY22")</f>
        <v>0</v>
      </c>
      <c r="CT22" s="1">
        <v>0</v>
      </c>
      <c r="CU22" s="1">
        <f ca="1">INDIRECT("AZ22")+2*INDIRECT("BA22")+3*INDIRECT("BB22")+4*INDIRECT("BC22")+5*INDIRECT("BD22")+6*INDIRECT("BE22")+7*INDIRECT("BF22")+8*INDIRECT("BG22")</f>
        <v>0</v>
      </c>
      <c r="CV22" s="1">
        <v>0</v>
      </c>
      <c r="CW22" s="1">
        <f ca="1">INDIRECT("BH22")+2*INDIRECT("BI22")+3*INDIRECT("BJ22")+4*INDIRECT("BK22")+5*INDIRECT("BL22")+6*INDIRECT("BM22")+7*INDIRECT("BN22")+8*INDIRECT("BO22")</f>
        <v>0</v>
      </c>
      <c r="CX22" s="1">
        <v>0</v>
      </c>
    </row>
    <row r="23" spans="1:73" ht="11.25">
      <c r="A23" s="1" t="s">
        <v>0</v>
      </c>
      <c r="B23" s="1" t="s">
        <v>12</v>
      </c>
      <c r="C23" s="1" t="s">
        <v>0</v>
      </c>
      <c r="D23" s="1" t="s">
        <v>13</v>
      </c>
      <c r="E23" s="1" t="s">
        <v>5</v>
      </c>
      <c r="F23" s="7">
        <f>SUM(F22:F22)</f>
        <v>0</v>
      </c>
      <c r="G23" s="6">
        <f>SUM(G22:G22)</f>
        <v>0</v>
      </c>
      <c r="H23" s="6">
        <f>SUM(H22:H22)</f>
        <v>38</v>
      </c>
      <c r="I23" s="6">
        <f>SUM(I22:I22)</f>
        <v>11</v>
      </c>
      <c r="J23" s="6">
        <f>SUM(J22:J22)</f>
        <v>11</v>
      </c>
      <c r="K23" s="6">
        <f>SUM(K22:K22)</f>
        <v>11</v>
      </c>
      <c r="L23" s="6">
        <f>SUM(L22:L22)</f>
        <v>0</v>
      </c>
      <c r="M23" s="6">
        <f>SUM(M22:M22)</f>
        <v>0</v>
      </c>
      <c r="N23" s="7">
        <f>SUM(N22:N22)</f>
        <v>0</v>
      </c>
      <c r="O23" s="6">
        <f>SUM(O22:O22)</f>
        <v>71</v>
      </c>
      <c r="P23" s="6">
        <f>SUM(P22:P22)</f>
        <v>0</v>
      </c>
      <c r="Q23" s="6">
        <f>SUM(Q22:Q22)</f>
        <v>0</v>
      </c>
      <c r="R23" s="6">
        <f>SUM(R22:R22)</f>
        <v>0</v>
      </c>
      <c r="S23" s="6">
        <f>SUM(S22:S22)</f>
        <v>0</v>
      </c>
      <c r="T23" s="8"/>
      <c r="U23" s="5"/>
      <c r="V23" s="5"/>
      <c r="W23" s="5"/>
      <c r="X23" s="5"/>
      <c r="Y23" s="5"/>
      <c r="Z23" s="5"/>
      <c r="AA23" s="5"/>
      <c r="AB23" s="8"/>
      <c r="AC23" s="5"/>
      <c r="AD23" s="5"/>
      <c r="AE23" s="5"/>
      <c r="AF23" s="5"/>
      <c r="AG23" s="5"/>
      <c r="AH23" s="5"/>
      <c r="AI23" s="5"/>
      <c r="AJ23" s="8"/>
      <c r="AK23" s="5"/>
      <c r="AL23" s="5"/>
      <c r="AM23" s="5"/>
      <c r="AN23" s="5"/>
      <c r="AO23" s="5"/>
      <c r="AP23" s="5"/>
      <c r="AQ23" s="5"/>
      <c r="AR23" s="8"/>
      <c r="AS23" s="5"/>
      <c r="AT23" s="5"/>
      <c r="AU23" s="5"/>
      <c r="AV23" s="5"/>
      <c r="AW23" s="5"/>
      <c r="AX23" s="5"/>
      <c r="AY23" s="5"/>
      <c r="AZ23" s="8"/>
      <c r="BA23" s="5"/>
      <c r="BB23" s="5"/>
      <c r="BC23" s="5"/>
      <c r="BD23" s="5"/>
      <c r="BE23" s="5"/>
      <c r="BF23" s="5"/>
      <c r="BG23" s="5"/>
      <c r="BH23" s="8"/>
      <c r="BI23" s="5"/>
      <c r="BJ23" s="5"/>
      <c r="BK23" s="5"/>
      <c r="BL23" s="5"/>
      <c r="BM23" s="5"/>
      <c r="BN23" s="5"/>
      <c r="BO23" s="5"/>
      <c r="BP23" s="9">
        <v>0</v>
      </c>
      <c r="BQ23" s="1" t="s">
        <v>0</v>
      </c>
      <c r="BR23" s="1" t="s">
        <v>0</v>
      </c>
      <c r="BS23" s="1" t="s">
        <v>0</v>
      </c>
      <c r="BT23" s="1" t="s">
        <v>0</v>
      </c>
      <c r="BU23" s="1" t="s">
        <v>0</v>
      </c>
    </row>
    <row r="24" spans="1:73" ht="11.25">
      <c r="A24" s="25"/>
      <c r="B24" s="25"/>
      <c r="C24" s="27" t="s">
        <v>56</v>
      </c>
      <c r="D24" s="26" t="s">
        <v>0</v>
      </c>
      <c r="E24" s="1" t="s">
        <v>0</v>
      </c>
      <c r="F24" s="7"/>
      <c r="G24" s="6"/>
      <c r="H24" s="6"/>
      <c r="I24" s="6"/>
      <c r="J24" s="6"/>
      <c r="K24" s="6"/>
      <c r="L24" s="6"/>
      <c r="M24" s="6"/>
      <c r="N24" s="7"/>
      <c r="O24" s="6"/>
      <c r="P24" s="6"/>
      <c r="Q24" s="6"/>
      <c r="R24" s="6"/>
      <c r="S24" s="6"/>
      <c r="T24" s="8"/>
      <c r="U24" s="5"/>
      <c r="V24" s="5"/>
      <c r="W24" s="5"/>
      <c r="X24" s="5"/>
      <c r="Y24" s="5"/>
      <c r="Z24" s="5"/>
      <c r="AA24" s="5"/>
      <c r="AB24" s="8"/>
      <c r="AC24" s="5"/>
      <c r="AD24" s="5"/>
      <c r="AE24" s="5"/>
      <c r="AF24" s="5"/>
      <c r="AG24" s="5"/>
      <c r="AH24" s="5"/>
      <c r="AI24" s="5"/>
      <c r="AJ24" s="8"/>
      <c r="AK24" s="5"/>
      <c r="AL24" s="5"/>
      <c r="AM24" s="5"/>
      <c r="AN24" s="5"/>
      <c r="AO24" s="5"/>
      <c r="AP24" s="5"/>
      <c r="AQ24" s="5"/>
      <c r="AR24" s="8"/>
      <c r="AS24" s="5"/>
      <c r="AT24" s="5"/>
      <c r="AU24" s="5"/>
      <c r="AV24" s="5"/>
      <c r="AW24" s="5"/>
      <c r="AX24" s="5"/>
      <c r="AY24" s="5"/>
      <c r="AZ24" s="8"/>
      <c r="BA24" s="5"/>
      <c r="BB24" s="5"/>
      <c r="BC24" s="5"/>
      <c r="BD24" s="5"/>
      <c r="BE24" s="5"/>
      <c r="BF24" s="5"/>
      <c r="BG24" s="5"/>
      <c r="BH24" s="8"/>
      <c r="BI24" s="5"/>
      <c r="BJ24" s="5"/>
      <c r="BK24" s="5"/>
      <c r="BL24" s="5"/>
      <c r="BM24" s="5"/>
      <c r="BN24" s="5"/>
      <c r="BO24" s="5"/>
      <c r="BP24" s="9">
        <v>0</v>
      </c>
      <c r="BQ24" s="1" t="s">
        <v>0</v>
      </c>
      <c r="BR24" s="1" t="s">
        <v>0</v>
      </c>
      <c r="BS24" s="1" t="s">
        <v>0</v>
      </c>
      <c r="BT24" s="1" t="s">
        <v>0</v>
      </c>
      <c r="BU24" s="1" t="s">
        <v>0</v>
      </c>
    </row>
    <row r="25" spans="1:102" ht="11.25">
      <c r="A25" s="30" t="s">
        <v>1</v>
      </c>
      <c r="B25" s="31" t="str">
        <f>HYPERLINK("http://www.dot.ca.gov/hq/transprog/stip2004/ff_sheets/03-3l72.xls","3L72")</f>
        <v>3L72</v>
      </c>
      <c r="C25" s="30" t="s">
        <v>0</v>
      </c>
      <c r="D25" s="30" t="s">
        <v>14</v>
      </c>
      <c r="E25" s="30" t="s">
        <v>3</v>
      </c>
      <c r="F25" s="32">
        <f ca="1">INDIRECT("T25")+INDIRECT("AB25")+INDIRECT("AJ25")+INDIRECT("AR25")+INDIRECT("AZ25")+INDIRECT("BH25")</f>
        <v>0</v>
      </c>
      <c r="G25" s="33">
        <f ca="1">INDIRECT("U25")+INDIRECT("AC25")+INDIRECT("AK25")+INDIRECT("AS25")+INDIRECT("BA25")+INDIRECT("BI25")</f>
        <v>115</v>
      </c>
      <c r="H25" s="33">
        <f ca="1">INDIRECT("V25")+INDIRECT("AD25")+INDIRECT("AL25")+INDIRECT("AT25")+INDIRECT("BB25")+INDIRECT("BJ25")</f>
        <v>0</v>
      </c>
      <c r="I25" s="33">
        <f ca="1">INDIRECT("W25")+INDIRECT("AE25")+INDIRECT("AM25")+INDIRECT("AU25")+INDIRECT("BC25")+INDIRECT("BK25")</f>
        <v>0</v>
      </c>
      <c r="J25" s="33">
        <f ca="1">INDIRECT("X25")+INDIRECT("AF25")+INDIRECT("AN25")+INDIRECT("AV25")+INDIRECT("BD25")+INDIRECT("BL25")</f>
        <v>0</v>
      </c>
      <c r="K25" s="33">
        <f ca="1">INDIRECT("Y25")+INDIRECT("AG25")+INDIRECT("AO25")+INDIRECT("AW25")+INDIRECT("BE25")+INDIRECT("BM25")</f>
        <v>0</v>
      </c>
      <c r="L25" s="33">
        <f ca="1">INDIRECT("Z25")+INDIRECT("AH25")+INDIRECT("AP25")+INDIRECT("AX25")+INDIRECT("BF25")+INDIRECT("BN25")</f>
        <v>0</v>
      </c>
      <c r="M25" s="33">
        <f ca="1">INDIRECT("AA25")+INDIRECT("AI25")+INDIRECT("AQ25")+INDIRECT("AY25")+INDIRECT("BG25")+INDIRECT("BO25")</f>
        <v>0</v>
      </c>
      <c r="N25" s="32">
        <f ca="1">INDIRECT("T25")+INDIRECT("U25")+INDIRECT("V25")+INDIRECT("W25")+INDIRECT("X25")+INDIRECT("Y25")+INDIRECT("Z25")+INDIRECT("AA25")</f>
        <v>0</v>
      </c>
      <c r="O25" s="33">
        <f ca="1">INDIRECT("AB25")+INDIRECT("AC25")+INDIRECT("AD25")+INDIRECT("AE25")+INDIRECT("AF25")+INDIRECT("AG25")+INDIRECT("AH25")+INDIRECT("AI25")</f>
        <v>108</v>
      </c>
      <c r="P25" s="33">
        <f ca="1">INDIRECT("AJ25")+INDIRECT("AK25")+INDIRECT("AL25")+INDIRECT("AM25")+INDIRECT("AN25")+INDIRECT("AO25")+INDIRECT("AP25")+INDIRECT("AQ25")</f>
        <v>1</v>
      </c>
      <c r="Q25" s="33">
        <f ca="1">INDIRECT("AR25")+INDIRECT("AS25")+INDIRECT("AT25")+INDIRECT("AU25")+INDIRECT("AV25")+INDIRECT("AW25")+INDIRECT("AX25")+INDIRECT("AY25")</f>
        <v>6</v>
      </c>
      <c r="R25" s="33">
        <f ca="1">INDIRECT("AZ25")+INDIRECT("BA25")+INDIRECT("BB25")+INDIRECT("BC25")+INDIRECT("BD25")+INDIRECT("BE25")+INDIRECT("BF25")+INDIRECT("BG25")</f>
        <v>0</v>
      </c>
      <c r="S25" s="33">
        <f ca="1">INDIRECT("BH25")+INDIRECT("BI25")+INDIRECT("BJ25")+INDIRECT("BK25")+INDIRECT("BL25")+INDIRECT("BM25")+INDIRECT("BN25")+INDIRECT("BO25")</f>
        <v>0</v>
      </c>
      <c r="T25" s="34"/>
      <c r="U25" s="35"/>
      <c r="V25" s="35"/>
      <c r="W25" s="35"/>
      <c r="X25" s="35"/>
      <c r="Y25" s="35"/>
      <c r="Z25" s="35"/>
      <c r="AA25" s="35"/>
      <c r="AB25" s="34"/>
      <c r="AC25" s="35">
        <v>108</v>
      </c>
      <c r="AD25" s="35"/>
      <c r="AE25" s="35"/>
      <c r="AF25" s="35"/>
      <c r="AG25" s="35"/>
      <c r="AH25" s="35"/>
      <c r="AI25" s="35"/>
      <c r="AJ25" s="34"/>
      <c r="AK25" s="35">
        <v>1</v>
      </c>
      <c r="AL25" s="35"/>
      <c r="AM25" s="35"/>
      <c r="AN25" s="35"/>
      <c r="AO25" s="35"/>
      <c r="AP25" s="35"/>
      <c r="AQ25" s="35"/>
      <c r="AR25" s="34"/>
      <c r="AS25" s="35">
        <v>6</v>
      </c>
      <c r="AT25" s="35"/>
      <c r="AU25" s="35"/>
      <c r="AV25" s="35"/>
      <c r="AW25" s="35"/>
      <c r="AX25" s="35"/>
      <c r="AY25" s="35"/>
      <c r="AZ25" s="34"/>
      <c r="BA25" s="35"/>
      <c r="BB25" s="35"/>
      <c r="BC25" s="35"/>
      <c r="BD25" s="35"/>
      <c r="BE25" s="35"/>
      <c r="BF25" s="35"/>
      <c r="BG25" s="35"/>
      <c r="BH25" s="34"/>
      <c r="BI25" s="35"/>
      <c r="BJ25" s="35"/>
      <c r="BK25" s="35"/>
      <c r="BL25" s="35"/>
      <c r="BM25" s="35"/>
      <c r="BN25" s="35"/>
      <c r="BO25" s="36"/>
      <c r="BP25" s="9">
        <v>13000001193</v>
      </c>
      <c r="BQ25" s="1" t="s">
        <v>3</v>
      </c>
      <c r="BR25" s="1" t="s">
        <v>0</v>
      </c>
      <c r="BS25" s="1" t="s">
        <v>0</v>
      </c>
      <c r="BT25" s="1" t="s">
        <v>0</v>
      </c>
      <c r="BU25" s="1" t="s">
        <v>0</v>
      </c>
      <c r="BW25" s="1">
        <f ca="1">INDIRECT("T25")+2*INDIRECT("AB25")+3*INDIRECT("AJ25")+4*INDIRECT("AR25")+5*INDIRECT("AZ25")+6*INDIRECT("BH25")</f>
        <v>0</v>
      </c>
      <c r="BX25" s="1">
        <v>0</v>
      </c>
      <c r="BY25" s="1">
        <f ca="1">INDIRECT("U25")+2*INDIRECT("AC25")+3*INDIRECT("AK25")+4*INDIRECT("AS25")+5*INDIRECT("BA25")+6*INDIRECT("BI25")</f>
        <v>243</v>
      </c>
      <c r="BZ25" s="1">
        <v>243</v>
      </c>
      <c r="CA25" s="1">
        <f ca="1">INDIRECT("V25")+2*INDIRECT("AD25")+3*INDIRECT("AL25")+4*INDIRECT("AT25")+5*INDIRECT("BB25")+6*INDIRECT("BJ25")</f>
        <v>0</v>
      </c>
      <c r="CB25" s="1">
        <v>0</v>
      </c>
      <c r="CC25" s="1">
        <f ca="1">INDIRECT("W25")+2*INDIRECT("AE25")+3*INDIRECT("AM25")+4*INDIRECT("AU25")+5*INDIRECT("BC25")+6*INDIRECT("BK25")</f>
        <v>0</v>
      </c>
      <c r="CD25" s="1">
        <v>0</v>
      </c>
      <c r="CE25" s="1">
        <f ca="1">INDIRECT("X25")+2*INDIRECT("AF25")+3*INDIRECT("AN25")+4*INDIRECT("AV25")+5*INDIRECT("BD25")+6*INDIRECT("BL25")</f>
        <v>0</v>
      </c>
      <c r="CF25" s="1">
        <v>0</v>
      </c>
      <c r="CG25" s="1">
        <f ca="1">INDIRECT("Y25")+2*INDIRECT("AG25")+3*INDIRECT("AO25")+4*INDIRECT("AW25")+5*INDIRECT("BE25")+6*INDIRECT("BM25")</f>
        <v>0</v>
      </c>
      <c r="CH25" s="1">
        <v>0</v>
      </c>
      <c r="CI25" s="1">
        <f ca="1">INDIRECT("Z25")+2*INDIRECT("AH25")+3*INDIRECT("AP25")+4*INDIRECT("AX25")+5*INDIRECT("BF25")+6*INDIRECT("BN25")</f>
        <v>0</v>
      </c>
      <c r="CJ25" s="1">
        <v>0</v>
      </c>
      <c r="CK25" s="1">
        <f ca="1">INDIRECT("AA25")+2*INDIRECT("AI25")+3*INDIRECT("AQ25")+4*INDIRECT("AY25")+5*INDIRECT("BG25")+6*INDIRECT("BO25")</f>
        <v>0</v>
      </c>
      <c r="CL25" s="1">
        <v>0</v>
      </c>
      <c r="CM25" s="1">
        <f ca="1">INDIRECT("T25")+2*INDIRECT("U25")+3*INDIRECT("V25")+4*INDIRECT("W25")+5*INDIRECT("X25")+6*INDIRECT("Y25")+7*INDIRECT("Z25")+8*INDIRECT("AA25")</f>
        <v>0</v>
      </c>
      <c r="CN25" s="1">
        <v>0</v>
      </c>
      <c r="CO25" s="1">
        <f ca="1">INDIRECT("AB25")+2*INDIRECT("AC25")+3*INDIRECT("AD25")+4*INDIRECT("AE25")+5*INDIRECT("AF25")+6*INDIRECT("AG25")+7*INDIRECT("AH25")+8*INDIRECT("AI25")</f>
        <v>216</v>
      </c>
      <c r="CP25" s="1">
        <v>216</v>
      </c>
      <c r="CQ25" s="1">
        <f ca="1">INDIRECT("AJ25")+2*INDIRECT("AK25")+3*INDIRECT("AL25")+4*INDIRECT("AM25")+5*INDIRECT("AN25")+6*INDIRECT("AO25")+7*INDIRECT("AP25")+8*INDIRECT("AQ25")</f>
        <v>2</v>
      </c>
      <c r="CR25" s="1">
        <v>2</v>
      </c>
      <c r="CS25" s="1">
        <f ca="1">INDIRECT("AR25")+2*INDIRECT("AS25")+3*INDIRECT("AT25")+4*INDIRECT("AU25")+5*INDIRECT("AV25")+6*INDIRECT("AW25")+7*INDIRECT("AX25")+8*INDIRECT("AY25")</f>
        <v>12</v>
      </c>
      <c r="CT25" s="1">
        <v>12</v>
      </c>
      <c r="CU25" s="1">
        <f ca="1">INDIRECT("AZ25")+2*INDIRECT("BA25")+3*INDIRECT("BB25")+4*INDIRECT("BC25")+5*INDIRECT("BD25")+6*INDIRECT("BE25")+7*INDIRECT("BF25")+8*INDIRECT("BG25")</f>
        <v>0</v>
      </c>
      <c r="CV25" s="1">
        <v>0</v>
      </c>
      <c r="CW25" s="1">
        <f ca="1">INDIRECT("BH25")+2*INDIRECT("BI25")+3*INDIRECT("BJ25")+4*INDIRECT("BK25")+5*INDIRECT("BL25")+6*INDIRECT("BM25")+7*INDIRECT("BN25")+8*INDIRECT("BO25")</f>
        <v>0</v>
      </c>
      <c r="CX25" s="1">
        <v>0</v>
      </c>
    </row>
    <row r="26" spans="1:73" ht="11.25">
      <c r="A26" s="1" t="s">
        <v>0</v>
      </c>
      <c r="B26" s="1" t="s">
        <v>15</v>
      </c>
      <c r="C26" s="1" t="s">
        <v>0</v>
      </c>
      <c r="D26" s="1" t="s">
        <v>16</v>
      </c>
      <c r="E26" s="1" t="s">
        <v>5</v>
      </c>
      <c r="F26" s="7">
        <f>SUM(F25:F25)</f>
        <v>0</v>
      </c>
      <c r="G26" s="6">
        <f>SUM(G25:G25)</f>
        <v>115</v>
      </c>
      <c r="H26" s="6">
        <f>SUM(H25:H25)</f>
        <v>0</v>
      </c>
      <c r="I26" s="6">
        <f>SUM(I25:I25)</f>
        <v>0</v>
      </c>
      <c r="J26" s="6">
        <f>SUM(J25:J25)</f>
        <v>0</v>
      </c>
      <c r="K26" s="6">
        <f>SUM(K25:K25)</f>
        <v>0</v>
      </c>
      <c r="L26" s="6">
        <f>SUM(L25:L25)</f>
        <v>0</v>
      </c>
      <c r="M26" s="6">
        <f>SUM(M25:M25)</f>
        <v>0</v>
      </c>
      <c r="N26" s="7">
        <f>SUM(N25:N25)</f>
        <v>0</v>
      </c>
      <c r="O26" s="6">
        <f>SUM(O25:O25)</f>
        <v>108</v>
      </c>
      <c r="P26" s="6">
        <f>SUM(P25:P25)</f>
        <v>1</v>
      </c>
      <c r="Q26" s="6">
        <f>SUM(Q25:Q25)</f>
        <v>6</v>
      </c>
      <c r="R26" s="6">
        <f>SUM(R25:R25)</f>
        <v>0</v>
      </c>
      <c r="S26" s="6">
        <f>SUM(S25:S25)</f>
        <v>0</v>
      </c>
      <c r="T26" s="8"/>
      <c r="U26" s="5"/>
      <c r="V26" s="5"/>
      <c r="W26" s="5"/>
      <c r="X26" s="5"/>
      <c r="Y26" s="5"/>
      <c r="Z26" s="5"/>
      <c r="AA26" s="5"/>
      <c r="AB26" s="8"/>
      <c r="AC26" s="5"/>
      <c r="AD26" s="5"/>
      <c r="AE26" s="5"/>
      <c r="AF26" s="5"/>
      <c r="AG26" s="5"/>
      <c r="AH26" s="5"/>
      <c r="AI26" s="5"/>
      <c r="AJ26" s="8"/>
      <c r="AK26" s="5"/>
      <c r="AL26" s="5"/>
      <c r="AM26" s="5"/>
      <c r="AN26" s="5"/>
      <c r="AO26" s="5"/>
      <c r="AP26" s="5"/>
      <c r="AQ26" s="5"/>
      <c r="AR26" s="8"/>
      <c r="AS26" s="5"/>
      <c r="AT26" s="5"/>
      <c r="AU26" s="5"/>
      <c r="AV26" s="5"/>
      <c r="AW26" s="5"/>
      <c r="AX26" s="5"/>
      <c r="AY26" s="5"/>
      <c r="AZ26" s="8"/>
      <c r="BA26" s="5"/>
      <c r="BB26" s="5"/>
      <c r="BC26" s="5"/>
      <c r="BD26" s="5"/>
      <c r="BE26" s="5"/>
      <c r="BF26" s="5"/>
      <c r="BG26" s="5"/>
      <c r="BH26" s="8"/>
      <c r="BI26" s="5"/>
      <c r="BJ26" s="5"/>
      <c r="BK26" s="5"/>
      <c r="BL26" s="5"/>
      <c r="BM26" s="5"/>
      <c r="BN26" s="5"/>
      <c r="BO26" s="5"/>
      <c r="BP26" s="9">
        <v>0</v>
      </c>
      <c r="BQ26" s="1" t="s">
        <v>0</v>
      </c>
      <c r="BR26" s="1" t="s">
        <v>0</v>
      </c>
      <c r="BS26" s="1" t="s">
        <v>0</v>
      </c>
      <c r="BT26" s="1" t="s">
        <v>0</v>
      </c>
      <c r="BU26" s="1" t="s">
        <v>0</v>
      </c>
    </row>
    <row r="27" spans="1:73" ht="11.25">
      <c r="A27" s="25"/>
      <c r="B27" s="25"/>
      <c r="C27" s="27" t="s">
        <v>56</v>
      </c>
      <c r="D27" s="26" t="s">
        <v>0</v>
      </c>
      <c r="E27" s="1" t="s">
        <v>0</v>
      </c>
      <c r="F27" s="7"/>
      <c r="G27" s="6"/>
      <c r="H27" s="6"/>
      <c r="I27" s="6"/>
      <c r="J27" s="6"/>
      <c r="K27" s="6"/>
      <c r="L27" s="6"/>
      <c r="M27" s="6"/>
      <c r="N27" s="7"/>
      <c r="O27" s="6"/>
      <c r="P27" s="6"/>
      <c r="Q27" s="6"/>
      <c r="R27" s="6"/>
      <c r="S27" s="6"/>
      <c r="T27" s="8"/>
      <c r="U27" s="5"/>
      <c r="V27" s="5"/>
      <c r="W27" s="5"/>
      <c r="X27" s="5"/>
      <c r="Y27" s="5"/>
      <c r="Z27" s="5"/>
      <c r="AA27" s="5"/>
      <c r="AB27" s="8"/>
      <c r="AC27" s="5"/>
      <c r="AD27" s="5"/>
      <c r="AE27" s="5"/>
      <c r="AF27" s="5"/>
      <c r="AG27" s="5"/>
      <c r="AH27" s="5"/>
      <c r="AI27" s="5"/>
      <c r="AJ27" s="8"/>
      <c r="AK27" s="5"/>
      <c r="AL27" s="5"/>
      <c r="AM27" s="5"/>
      <c r="AN27" s="5"/>
      <c r="AO27" s="5"/>
      <c r="AP27" s="5"/>
      <c r="AQ27" s="5"/>
      <c r="AR27" s="8"/>
      <c r="AS27" s="5"/>
      <c r="AT27" s="5"/>
      <c r="AU27" s="5"/>
      <c r="AV27" s="5"/>
      <c r="AW27" s="5"/>
      <c r="AX27" s="5"/>
      <c r="AY27" s="5"/>
      <c r="AZ27" s="8"/>
      <c r="BA27" s="5"/>
      <c r="BB27" s="5"/>
      <c r="BC27" s="5"/>
      <c r="BD27" s="5"/>
      <c r="BE27" s="5"/>
      <c r="BF27" s="5"/>
      <c r="BG27" s="5"/>
      <c r="BH27" s="8"/>
      <c r="BI27" s="5"/>
      <c r="BJ27" s="5"/>
      <c r="BK27" s="5"/>
      <c r="BL27" s="5"/>
      <c r="BM27" s="5"/>
      <c r="BN27" s="5"/>
      <c r="BO27" s="5"/>
      <c r="BP27" s="9">
        <v>0</v>
      </c>
      <c r="BQ27" s="1" t="s">
        <v>0</v>
      </c>
      <c r="BR27" s="1" t="s">
        <v>0</v>
      </c>
      <c r="BS27" s="1" t="s">
        <v>0</v>
      </c>
      <c r="BT27" s="1" t="s">
        <v>0</v>
      </c>
      <c r="BU27" s="1" t="s">
        <v>0</v>
      </c>
    </row>
    <row r="28" spans="1:102" ht="11.25">
      <c r="A28" s="30" t="s">
        <v>1</v>
      </c>
      <c r="B28" s="31" t="str">
        <f>HYPERLINK("http://www.dot.ca.gov/hq/transprog/stip2004/ff_sheets/03-3l73.xls","3L73")</f>
        <v>3L73</v>
      </c>
      <c r="C28" s="30" t="s">
        <v>0</v>
      </c>
      <c r="D28" s="30" t="s">
        <v>14</v>
      </c>
      <c r="E28" s="30" t="s">
        <v>3</v>
      </c>
      <c r="F28" s="32">
        <f ca="1">INDIRECT("T28")+INDIRECT("AB28")+INDIRECT("AJ28")+INDIRECT("AR28")+INDIRECT("AZ28")+INDIRECT("BH28")</f>
        <v>0</v>
      </c>
      <c r="G28" s="33">
        <f ca="1">INDIRECT("U28")+INDIRECT("AC28")+INDIRECT("AK28")+INDIRECT("AS28")+INDIRECT("BA28")+INDIRECT("BI28")</f>
        <v>0</v>
      </c>
      <c r="H28" s="33">
        <f ca="1">INDIRECT("V28")+INDIRECT("AD28")+INDIRECT("AL28")+INDIRECT("AT28")+INDIRECT("BB28")+INDIRECT("BJ28")</f>
        <v>0</v>
      </c>
      <c r="I28" s="33">
        <f ca="1">INDIRECT("W28")+INDIRECT("AE28")+INDIRECT("AM28")+INDIRECT("AU28")+INDIRECT("BC28")+INDIRECT("BK28")</f>
        <v>0</v>
      </c>
      <c r="J28" s="33">
        <f ca="1">INDIRECT("X28")+INDIRECT("AF28")+INDIRECT("AN28")+INDIRECT("AV28")+INDIRECT("BD28")+INDIRECT("BL28")</f>
        <v>26</v>
      </c>
      <c r="K28" s="33">
        <f ca="1">INDIRECT("Y28")+INDIRECT("AG28")+INDIRECT("AO28")+INDIRECT("AW28")+INDIRECT("BE28")+INDIRECT("BM28")</f>
        <v>402</v>
      </c>
      <c r="L28" s="33">
        <f ca="1">INDIRECT("Z28")+INDIRECT("AH28")+INDIRECT("AP28")+INDIRECT("AX28")+INDIRECT("BF28")+INDIRECT("BN28")</f>
        <v>0</v>
      </c>
      <c r="M28" s="33">
        <f ca="1">INDIRECT("AA28")+INDIRECT("AI28")+INDIRECT("AQ28")+INDIRECT("AY28")+INDIRECT("BG28")+INDIRECT("BO28")</f>
        <v>0</v>
      </c>
      <c r="N28" s="32">
        <f ca="1">INDIRECT("T28")+INDIRECT("U28")+INDIRECT("V28")+INDIRECT("W28")+INDIRECT("X28")+INDIRECT("Y28")+INDIRECT("Z28")+INDIRECT("AA28")</f>
        <v>0</v>
      </c>
      <c r="O28" s="33">
        <f ca="1">INDIRECT("AB28")+INDIRECT("AC28")+INDIRECT("AD28")+INDIRECT("AE28")+INDIRECT("AF28")+INDIRECT("AG28")+INDIRECT("AH28")+INDIRECT("AI28")</f>
        <v>402</v>
      </c>
      <c r="P28" s="33">
        <f ca="1">INDIRECT("AJ28")+INDIRECT("AK28")+INDIRECT("AL28")+INDIRECT("AM28")+INDIRECT("AN28")+INDIRECT("AO28")+INDIRECT("AP28")+INDIRECT("AQ28")</f>
        <v>1</v>
      </c>
      <c r="Q28" s="33">
        <f ca="1">INDIRECT("AR28")+INDIRECT("AS28")+INDIRECT("AT28")+INDIRECT("AU28")+INDIRECT("AV28")+INDIRECT("AW28")+INDIRECT("AX28")+INDIRECT("AY28")</f>
        <v>25</v>
      </c>
      <c r="R28" s="33">
        <f ca="1">INDIRECT("AZ28")+INDIRECT("BA28")+INDIRECT("BB28")+INDIRECT("BC28")+INDIRECT("BD28")+INDIRECT("BE28")+INDIRECT("BF28")+INDIRECT("BG28")</f>
        <v>0</v>
      </c>
      <c r="S28" s="33">
        <f ca="1">INDIRECT("BH28")+INDIRECT("BI28")+INDIRECT("BJ28")+INDIRECT("BK28")+INDIRECT("BL28")+INDIRECT("BM28")+INDIRECT("BN28")+INDIRECT("BO28")</f>
        <v>0</v>
      </c>
      <c r="T28" s="34"/>
      <c r="U28" s="35"/>
      <c r="V28" s="35"/>
      <c r="W28" s="35"/>
      <c r="X28" s="35"/>
      <c r="Y28" s="35"/>
      <c r="Z28" s="35"/>
      <c r="AA28" s="35"/>
      <c r="AB28" s="34"/>
      <c r="AC28" s="35"/>
      <c r="AD28" s="35"/>
      <c r="AE28" s="35"/>
      <c r="AF28" s="35"/>
      <c r="AG28" s="35">
        <v>402</v>
      </c>
      <c r="AH28" s="35"/>
      <c r="AI28" s="35"/>
      <c r="AJ28" s="34"/>
      <c r="AK28" s="35"/>
      <c r="AL28" s="35"/>
      <c r="AM28" s="35"/>
      <c r="AN28" s="35">
        <v>1</v>
      </c>
      <c r="AO28" s="35"/>
      <c r="AP28" s="35"/>
      <c r="AQ28" s="35"/>
      <c r="AR28" s="34"/>
      <c r="AS28" s="35"/>
      <c r="AT28" s="35"/>
      <c r="AU28" s="35"/>
      <c r="AV28" s="35">
        <v>25</v>
      </c>
      <c r="AW28" s="35"/>
      <c r="AX28" s="35"/>
      <c r="AY28" s="35"/>
      <c r="AZ28" s="34"/>
      <c r="BA28" s="35"/>
      <c r="BB28" s="35"/>
      <c r="BC28" s="35"/>
      <c r="BD28" s="35"/>
      <c r="BE28" s="35"/>
      <c r="BF28" s="35"/>
      <c r="BG28" s="35"/>
      <c r="BH28" s="34"/>
      <c r="BI28" s="35"/>
      <c r="BJ28" s="35"/>
      <c r="BK28" s="35"/>
      <c r="BL28" s="35"/>
      <c r="BM28" s="35"/>
      <c r="BN28" s="35"/>
      <c r="BO28" s="36"/>
      <c r="BP28" s="9">
        <v>13000001194</v>
      </c>
      <c r="BQ28" s="1" t="s">
        <v>3</v>
      </c>
      <c r="BR28" s="1" t="s">
        <v>0</v>
      </c>
      <c r="BS28" s="1" t="s">
        <v>0</v>
      </c>
      <c r="BT28" s="1" t="s">
        <v>0</v>
      </c>
      <c r="BU28" s="1" t="s">
        <v>0</v>
      </c>
      <c r="BW28" s="1">
        <f ca="1">INDIRECT("T28")+2*INDIRECT("AB28")+3*INDIRECT("AJ28")+4*INDIRECT("AR28")+5*INDIRECT("AZ28")+6*INDIRECT("BH28")</f>
        <v>0</v>
      </c>
      <c r="BX28" s="1">
        <v>0</v>
      </c>
      <c r="BY28" s="1">
        <f ca="1">INDIRECT("U28")+2*INDIRECT("AC28")+3*INDIRECT("AK28")+4*INDIRECT("AS28")+5*INDIRECT("BA28")+6*INDIRECT("BI28")</f>
        <v>0</v>
      </c>
      <c r="BZ28" s="1">
        <v>0</v>
      </c>
      <c r="CA28" s="1">
        <f ca="1">INDIRECT("V28")+2*INDIRECT("AD28")+3*INDIRECT("AL28")+4*INDIRECT("AT28")+5*INDIRECT("BB28")+6*INDIRECT("BJ28")</f>
        <v>0</v>
      </c>
      <c r="CB28" s="1">
        <v>0</v>
      </c>
      <c r="CC28" s="1">
        <f ca="1">INDIRECT("W28")+2*INDIRECT("AE28")+3*INDIRECT("AM28")+4*INDIRECT("AU28")+5*INDIRECT("BC28")+6*INDIRECT("BK28")</f>
        <v>0</v>
      </c>
      <c r="CD28" s="1">
        <v>0</v>
      </c>
      <c r="CE28" s="1">
        <f ca="1">INDIRECT("X28")+2*INDIRECT("AF28")+3*INDIRECT("AN28")+4*INDIRECT("AV28")+5*INDIRECT("BD28")+6*INDIRECT("BL28")</f>
        <v>103</v>
      </c>
      <c r="CF28" s="1">
        <v>103</v>
      </c>
      <c r="CG28" s="1">
        <f ca="1">INDIRECT("Y28")+2*INDIRECT("AG28")+3*INDIRECT("AO28")+4*INDIRECT("AW28")+5*INDIRECT("BE28")+6*INDIRECT("BM28")</f>
        <v>804</v>
      </c>
      <c r="CH28" s="1">
        <v>804</v>
      </c>
      <c r="CI28" s="1">
        <f ca="1">INDIRECT("Z28")+2*INDIRECT("AH28")+3*INDIRECT("AP28")+4*INDIRECT("AX28")+5*INDIRECT("BF28")+6*INDIRECT("BN28")</f>
        <v>0</v>
      </c>
      <c r="CJ28" s="1">
        <v>0</v>
      </c>
      <c r="CK28" s="1">
        <f ca="1">INDIRECT("AA28")+2*INDIRECT("AI28")+3*INDIRECT("AQ28")+4*INDIRECT("AY28")+5*INDIRECT("BG28")+6*INDIRECT("BO28")</f>
        <v>0</v>
      </c>
      <c r="CL28" s="1">
        <v>0</v>
      </c>
      <c r="CM28" s="1">
        <f ca="1">INDIRECT("T28")+2*INDIRECT("U28")+3*INDIRECT("V28")+4*INDIRECT("W28")+5*INDIRECT("X28")+6*INDIRECT("Y28")+7*INDIRECT("Z28")+8*INDIRECT("AA28")</f>
        <v>0</v>
      </c>
      <c r="CN28" s="1">
        <v>0</v>
      </c>
      <c r="CO28" s="1">
        <f ca="1">INDIRECT("AB28")+2*INDIRECT("AC28")+3*INDIRECT("AD28")+4*INDIRECT("AE28")+5*INDIRECT("AF28")+6*INDIRECT("AG28")+7*INDIRECT("AH28")+8*INDIRECT("AI28")</f>
        <v>2412</v>
      </c>
      <c r="CP28" s="1">
        <v>2412</v>
      </c>
      <c r="CQ28" s="1">
        <f ca="1">INDIRECT("AJ28")+2*INDIRECT("AK28")+3*INDIRECT("AL28")+4*INDIRECT("AM28")+5*INDIRECT("AN28")+6*INDIRECT("AO28")+7*INDIRECT("AP28")+8*INDIRECT("AQ28")</f>
        <v>5</v>
      </c>
      <c r="CR28" s="1">
        <v>5</v>
      </c>
      <c r="CS28" s="1">
        <f ca="1">INDIRECT("AR28")+2*INDIRECT("AS28")+3*INDIRECT("AT28")+4*INDIRECT("AU28")+5*INDIRECT("AV28")+6*INDIRECT("AW28")+7*INDIRECT("AX28")+8*INDIRECT("AY28")</f>
        <v>125</v>
      </c>
      <c r="CT28" s="1">
        <v>125</v>
      </c>
      <c r="CU28" s="1">
        <f ca="1">INDIRECT("AZ28")+2*INDIRECT("BA28")+3*INDIRECT("BB28")+4*INDIRECT("BC28")+5*INDIRECT("BD28")+6*INDIRECT("BE28")+7*INDIRECT("BF28")+8*INDIRECT("BG28")</f>
        <v>0</v>
      </c>
      <c r="CV28" s="1">
        <v>0</v>
      </c>
      <c r="CW28" s="1">
        <f ca="1">INDIRECT("BH28")+2*INDIRECT("BI28")+3*INDIRECT("BJ28")+4*INDIRECT("BK28")+5*INDIRECT("BL28")+6*INDIRECT("BM28")+7*INDIRECT("BN28")+8*INDIRECT("BO28")</f>
        <v>0</v>
      </c>
      <c r="CX28" s="1">
        <v>0</v>
      </c>
    </row>
    <row r="29" spans="1:73" ht="11.25">
      <c r="A29" s="1" t="s">
        <v>0</v>
      </c>
      <c r="B29" s="1" t="s">
        <v>0</v>
      </c>
      <c r="C29" s="1" t="s">
        <v>0</v>
      </c>
      <c r="D29" s="1" t="s">
        <v>17</v>
      </c>
      <c r="E29" s="1" t="s">
        <v>5</v>
      </c>
      <c r="F29" s="7">
        <f>SUM(F28:F28)</f>
        <v>0</v>
      </c>
      <c r="G29" s="6">
        <f>SUM(G28:G28)</f>
        <v>0</v>
      </c>
      <c r="H29" s="6">
        <f>SUM(H28:H28)</f>
        <v>0</v>
      </c>
      <c r="I29" s="6">
        <f>SUM(I28:I28)</f>
        <v>0</v>
      </c>
      <c r="J29" s="6">
        <f>SUM(J28:J28)</f>
        <v>26</v>
      </c>
      <c r="K29" s="6">
        <f>SUM(K28:K28)</f>
        <v>402</v>
      </c>
      <c r="L29" s="6">
        <f>SUM(L28:L28)</f>
        <v>0</v>
      </c>
      <c r="M29" s="6">
        <f>SUM(M28:M28)</f>
        <v>0</v>
      </c>
      <c r="N29" s="7">
        <f>SUM(N28:N28)</f>
        <v>0</v>
      </c>
      <c r="O29" s="6">
        <f>SUM(O28:O28)</f>
        <v>402</v>
      </c>
      <c r="P29" s="6">
        <f>SUM(P28:P28)</f>
        <v>1</v>
      </c>
      <c r="Q29" s="6">
        <f>SUM(Q28:Q28)</f>
        <v>25</v>
      </c>
      <c r="R29" s="6">
        <f>SUM(R28:R28)</f>
        <v>0</v>
      </c>
      <c r="S29" s="6">
        <f>SUM(S28:S28)</f>
        <v>0</v>
      </c>
      <c r="T29" s="8"/>
      <c r="U29" s="5"/>
      <c r="V29" s="5"/>
      <c r="W29" s="5"/>
      <c r="X29" s="5"/>
      <c r="Y29" s="5"/>
      <c r="Z29" s="5"/>
      <c r="AA29" s="5"/>
      <c r="AB29" s="8"/>
      <c r="AC29" s="5"/>
      <c r="AD29" s="5"/>
      <c r="AE29" s="5"/>
      <c r="AF29" s="5"/>
      <c r="AG29" s="5"/>
      <c r="AH29" s="5"/>
      <c r="AI29" s="5"/>
      <c r="AJ29" s="8"/>
      <c r="AK29" s="5"/>
      <c r="AL29" s="5"/>
      <c r="AM29" s="5"/>
      <c r="AN29" s="5"/>
      <c r="AO29" s="5"/>
      <c r="AP29" s="5"/>
      <c r="AQ29" s="5"/>
      <c r="AR29" s="8"/>
      <c r="AS29" s="5"/>
      <c r="AT29" s="5"/>
      <c r="AU29" s="5"/>
      <c r="AV29" s="5"/>
      <c r="AW29" s="5"/>
      <c r="AX29" s="5"/>
      <c r="AY29" s="5"/>
      <c r="AZ29" s="8"/>
      <c r="BA29" s="5"/>
      <c r="BB29" s="5"/>
      <c r="BC29" s="5"/>
      <c r="BD29" s="5"/>
      <c r="BE29" s="5"/>
      <c r="BF29" s="5"/>
      <c r="BG29" s="5"/>
      <c r="BH29" s="8"/>
      <c r="BI29" s="5"/>
      <c r="BJ29" s="5"/>
      <c r="BK29" s="5"/>
      <c r="BL29" s="5"/>
      <c r="BM29" s="5"/>
      <c r="BN29" s="5"/>
      <c r="BO29" s="5"/>
      <c r="BP29" s="9">
        <v>0</v>
      </c>
      <c r="BQ29" s="1" t="s">
        <v>0</v>
      </c>
      <c r="BR29" s="1" t="s">
        <v>0</v>
      </c>
      <c r="BS29" s="1" t="s">
        <v>0</v>
      </c>
      <c r="BT29" s="1" t="s">
        <v>0</v>
      </c>
      <c r="BU29" s="1" t="s">
        <v>0</v>
      </c>
    </row>
    <row r="30" spans="1:73" ht="11.25">
      <c r="A30" s="25"/>
      <c r="B30" s="25"/>
      <c r="C30" s="27" t="s">
        <v>56</v>
      </c>
      <c r="D30" s="26" t="s">
        <v>0</v>
      </c>
      <c r="E30" s="1" t="s">
        <v>0</v>
      </c>
      <c r="F30" s="7"/>
      <c r="G30" s="6"/>
      <c r="H30" s="6"/>
      <c r="I30" s="6"/>
      <c r="J30" s="6"/>
      <c r="K30" s="6"/>
      <c r="L30" s="6"/>
      <c r="M30" s="6"/>
      <c r="N30" s="7"/>
      <c r="O30" s="6"/>
      <c r="P30" s="6"/>
      <c r="Q30" s="6"/>
      <c r="R30" s="6"/>
      <c r="S30" s="6"/>
      <c r="T30" s="8"/>
      <c r="U30" s="5"/>
      <c r="V30" s="5"/>
      <c r="W30" s="5"/>
      <c r="X30" s="5"/>
      <c r="Y30" s="5"/>
      <c r="Z30" s="5"/>
      <c r="AA30" s="5"/>
      <c r="AB30" s="8"/>
      <c r="AC30" s="5"/>
      <c r="AD30" s="5"/>
      <c r="AE30" s="5"/>
      <c r="AF30" s="5"/>
      <c r="AG30" s="5"/>
      <c r="AH30" s="5"/>
      <c r="AI30" s="5"/>
      <c r="AJ30" s="8"/>
      <c r="AK30" s="5"/>
      <c r="AL30" s="5"/>
      <c r="AM30" s="5"/>
      <c r="AN30" s="5"/>
      <c r="AO30" s="5"/>
      <c r="AP30" s="5"/>
      <c r="AQ30" s="5"/>
      <c r="AR30" s="8"/>
      <c r="AS30" s="5"/>
      <c r="AT30" s="5"/>
      <c r="AU30" s="5"/>
      <c r="AV30" s="5"/>
      <c r="AW30" s="5"/>
      <c r="AX30" s="5"/>
      <c r="AY30" s="5"/>
      <c r="AZ30" s="8"/>
      <c r="BA30" s="5"/>
      <c r="BB30" s="5"/>
      <c r="BC30" s="5"/>
      <c r="BD30" s="5"/>
      <c r="BE30" s="5"/>
      <c r="BF30" s="5"/>
      <c r="BG30" s="5"/>
      <c r="BH30" s="8"/>
      <c r="BI30" s="5"/>
      <c r="BJ30" s="5"/>
      <c r="BK30" s="5"/>
      <c r="BL30" s="5"/>
      <c r="BM30" s="5"/>
      <c r="BN30" s="5"/>
      <c r="BO30" s="5"/>
      <c r="BP30" s="9">
        <v>0</v>
      </c>
      <c r="BQ30" s="1" t="s">
        <v>0</v>
      </c>
      <c r="BR30" s="1" t="s">
        <v>0</v>
      </c>
      <c r="BS30" s="1" t="s">
        <v>0</v>
      </c>
      <c r="BT30" s="1" t="s">
        <v>0</v>
      </c>
      <c r="BU30" s="1" t="s">
        <v>0</v>
      </c>
    </row>
    <row r="31" spans="1:102" ht="11.25">
      <c r="A31" s="30" t="s">
        <v>1</v>
      </c>
      <c r="B31" s="31" t="str">
        <f>HYPERLINK("http://www.dot.ca.gov/hq/transprog/stip2004/ff_sheets/03-3l74.xls","3L74")</f>
        <v>3L74</v>
      </c>
      <c r="C31" s="30" t="s">
        <v>0</v>
      </c>
      <c r="D31" s="30" t="s">
        <v>14</v>
      </c>
      <c r="E31" s="30" t="s">
        <v>3</v>
      </c>
      <c r="F31" s="32">
        <f ca="1">INDIRECT("T31")+INDIRECT("AB31")+INDIRECT("AJ31")+INDIRECT("AR31")+INDIRECT("AZ31")+INDIRECT("BH31")</f>
        <v>0</v>
      </c>
      <c r="G31" s="33">
        <f ca="1">INDIRECT("U31")+INDIRECT("AC31")+INDIRECT("AK31")+INDIRECT("AS31")+INDIRECT("BA31")+INDIRECT("BI31")</f>
        <v>0</v>
      </c>
      <c r="H31" s="33">
        <f ca="1">INDIRECT("V31")+INDIRECT("AD31")+INDIRECT("AL31")+INDIRECT("AT31")+INDIRECT("BB31")+INDIRECT("BJ31")</f>
        <v>0</v>
      </c>
      <c r="I31" s="33">
        <f ca="1">INDIRECT("W31")+INDIRECT("AE31")+INDIRECT("AM31")+INDIRECT("AU31")+INDIRECT("BC31")+INDIRECT("BK31")</f>
        <v>0</v>
      </c>
      <c r="J31" s="33">
        <f ca="1">INDIRECT("X31")+INDIRECT("AF31")+INDIRECT("AN31")+INDIRECT("AV31")+INDIRECT("BD31")+INDIRECT("BL31")</f>
        <v>16</v>
      </c>
      <c r="K31" s="33">
        <f ca="1">INDIRECT("Y31")+INDIRECT("AG31")+INDIRECT("AO31")+INDIRECT("AW31")+INDIRECT("BE31")+INDIRECT("BM31")</f>
        <v>204</v>
      </c>
      <c r="L31" s="33">
        <f ca="1">INDIRECT("Z31")+INDIRECT("AH31")+INDIRECT("AP31")+INDIRECT("AX31")+INDIRECT("BF31")+INDIRECT("BN31")</f>
        <v>0</v>
      </c>
      <c r="M31" s="33">
        <f ca="1">INDIRECT("AA31")+INDIRECT("AI31")+INDIRECT("AQ31")+INDIRECT("AY31")+INDIRECT("BG31")+INDIRECT("BO31")</f>
        <v>0</v>
      </c>
      <c r="N31" s="32">
        <f ca="1">INDIRECT("T31")+INDIRECT("U31")+INDIRECT("V31")+INDIRECT("W31")+INDIRECT("X31")+INDIRECT("Y31")+INDIRECT("Z31")+INDIRECT("AA31")</f>
        <v>0</v>
      </c>
      <c r="O31" s="33">
        <f ca="1">INDIRECT("AB31")+INDIRECT("AC31")+INDIRECT("AD31")+INDIRECT("AE31")+INDIRECT("AF31")+INDIRECT("AG31")+INDIRECT("AH31")+INDIRECT("AI31")</f>
        <v>204</v>
      </c>
      <c r="P31" s="33">
        <f ca="1">INDIRECT("AJ31")+INDIRECT("AK31")+INDIRECT("AL31")+INDIRECT("AM31")+INDIRECT("AN31")+INDIRECT("AO31")+INDIRECT("AP31")+INDIRECT("AQ31")</f>
        <v>1</v>
      </c>
      <c r="Q31" s="33">
        <f ca="1">INDIRECT("AR31")+INDIRECT("AS31")+INDIRECT("AT31")+INDIRECT("AU31")+INDIRECT("AV31")+INDIRECT("AW31")+INDIRECT("AX31")+INDIRECT("AY31")</f>
        <v>15</v>
      </c>
      <c r="R31" s="33">
        <f ca="1">INDIRECT("AZ31")+INDIRECT("BA31")+INDIRECT("BB31")+INDIRECT("BC31")+INDIRECT("BD31")+INDIRECT("BE31")+INDIRECT("BF31")+INDIRECT("BG31")</f>
        <v>0</v>
      </c>
      <c r="S31" s="33">
        <f ca="1">INDIRECT("BH31")+INDIRECT("BI31")+INDIRECT("BJ31")+INDIRECT("BK31")+INDIRECT("BL31")+INDIRECT("BM31")+INDIRECT("BN31")+INDIRECT("BO31")</f>
        <v>0</v>
      </c>
      <c r="T31" s="34"/>
      <c r="U31" s="35"/>
      <c r="V31" s="35"/>
      <c r="W31" s="35"/>
      <c r="X31" s="35"/>
      <c r="Y31" s="35"/>
      <c r="Z31" s="35"/>
      <c r="AA31" s="35"/>
      <c r="AB31" s="34"/>
      <c r="AC31" s="35"/>
      <c r="AD31" s="35"/>
      <c r="AE31" s="35"/>
      <c r="AF31" s="35"/>
      <c r="AG31" s="35">
        <v>204</v>
      </c>
      <c r="AH31" s="35"/>
      <c r="AI31" s="35"/>
      <c r="AJ31" s="34"/>
      <c r="AK31" s="35"/>
      <c r="AL31" s="35"/>
      <c r="AM31" s="35"/>
      <c r="AN31" s="35">
        <v>1</v>
      </c>
      <c r="AO31" s="35"/>
      <c r="AP31" s="35"/>
      <c r="AQ31" s="35"/>
      <c r="AR31" s="34"/>
      <c r="AS31" s="35"/>
      <c r="AT31" s="35"/>
      <c r="AU31" s="35"/>
      <c r="AV31" s="35">
        <v>15</v>
      </c>
      <c r="AW31" s="35"/>
      <c r="AX31" s="35"/>
      <c r="AY31" s="35"/>
      <c r="AZ31" s="34"/>
      <c r="BA31" s="35"/>
      <c r="BB31" s="35"/>
      <c r="BC31" s="35"/>
      <c r="BD31" s="35"/>
      <c r="BE31" s="35"/>
      <c r="BF31" s="35"/>
      <c r="BG31" s="35"/>
      <c r="BH31" s="34"/>
      <c r="BI31" s="35"/>
      <c r="BJ31" s="35"/>
      <c r="BK31" s="35"/>
      <c r="BL31" s="35"/>
      <c r="BM31" s="35"/>
      <c r="BN31" s="35"/>
      <c r="BO31" s="36"/>
      <c r="BP31" s="9">
        <v>13000001195</v>
      </c>
      <c r="BQ31" s="1" t="s">
        <v>3</v>
      </c>
      <c r="BR31" s="1" t="s">
        <v>0</v>
      </c>
      <c r="BS31" s="1" t="s">
        <v>0</v>
      </c>
      <c r="BT31" s="1" t="s">
        <v>0</v>
      </c>
      <c r="BU31" s="1" t="s">
        <v>0</v>
      </c>
      <c r="BW31" s="1">
        <f ca="1">INDIRECT("T31")+2*INDIRECT("AB31")+3*INDIRECT("AJ31")+4*INDIRECT("AR31")+5*INDIRECT("AZ31")+6*INDIRECT("BH31")</f>
        <v>0</v>
      </c>
      <c r="BX31" s="1">
        <v>0</v>
      </c>
      <c r="BY31" s="1">
        <f ca="1">INDIRECT("U31")+2*INDIRECT("AC31")+3*INDIRECT("AK31")+4*INDIRECT("AS31")+5*INDIRECT("BA31")+6*INDIRECT("BI31")</f>
        <v>0</v>
      </c>
      <c r="BZ31" s="1">
        <v>0</v>
      </c>
      <c r="CA31" s="1">
        <f ca="1">INDIRECT("V31")+2*INDIRECT("AD31")+3*INDIRECT("AL31")+4*INDIRECT("AT31")+5*INDIRECT("BB31")+6*INDIRECT("BJ31")</f>
        <v>0</v>
      </c>
      <c r="CB31" s="1">
        <v>0</v>
      </c>
      <c r="CC31" s="1">
        <f ca="1">INDIRECT("W31")+2*INDIRECT("AE31")+3*INDIRECT("AM31")+4*INDIRECT("AU31")+5*INDIRECT("BC31")+6*INDIRECT("BK31")</f>
        <v>0</v>
      </c>
      <c r="CD31" s="1">
        <v>0</v>
      </c>
      <c r="CE31" s="1">
        <f ca="1">INDIRECT("X31")+2*INDIRECT("AF31")+3*INDIRECT("AN31")+4*INDIRECT("AV31")+5*INDIRECT("BD31")+6*INDIRECT("BL31")</f>
        <v>63</v>
      </c>
      <c r="CF31" s="1">
        <v>63</v>
      </c>
      <c r="CG31" s="1">
        <f ca="1">INDIRECT("Y31")+2*INDIRECT("AG31")+3*INDIRECT("AO31")+4*INDIRECT("AW31")+5*INDIRECT("BE31")+6*INDIRECT("BM31")</f>
        <v>408</v>
      </c>
      <c r="CH31" s="1">
        <v>408</v>
      </c>
      <c r="CI31" s="1">
        <f ca="1">INDIRECT("Z31")+2*INDIRECT("AH31")+3*INDIRECT("AP31")+4*INDIRECT("AX31")+5*INDIRECT("BF31")+6*INDIRECT("BN31")</f>
        <v>0</v>
      </c>
      <c r="CJ31" s="1">
        <v>0</v>
      </c>
      <c r="CK31" s="1">
        <f ca="1">INDIRECT("AA31")+2*INDIRECT("AI31")+3*INDIRECT("AQ31")+4*INDIRECT("AY31")+5*INDIRECT("BG31")+6*INDIRECT("BO31")</f>
        <v>0</v>
      </c>
      <c r="CL31" s="1">
        <v>0</v>
      </c>
      <c r="CM31" s="1">
        <f ca="1">INDIRECT("T31")+2*INDIRECT("U31")+3*INDIRECT("V31")+4*INDIRECT("W31")+5*INDIRECT("X31")+6*INDIRECT("Y31")+7*INDIRECT("Z31")+8*INDIRECT("AA31")</f>
        <v>0</v>
      </c>
      <c r="CN31" s="1">
        <v>0</v>
      </c>
      <c r="CO31" s="1">
        <f ca="1">INDIRECT("AB31")+2*INDIRECT("AC31")+3*INDIRECT("AD31")+4*INDIRECT("AE31")+5*INDIRECT("AF31")+6*INDIRECT("AG31")+7*INDIRECT("AH31")+8*INDIRECT("AI31")</f>
        <v>1224</v>
      </c>
      <c r="CP31" s="1">
        <v>1224</v>
      </c>
      <c r="CQ31" s="1">
        <f ca="1">INDIRECT("AJ31")+2*INDIRECT("AK31")+3*INDIRECT("AL31")+4*INDIRECT("AM31")+5*INDIRECT("AN31")+6*INDIRECT("AO31")+7*INDIRECT("AP31")+8*INDIRECT("AQ31")</f>
        <v>5</v>
      </c>
      <c r="CR31" s="1">
        <v>5</v>
      </c>
      <c r="CS31" s="1">
        <f ca="1">INDIRECT("AR31")+2*INDIRECT("AS31")+3*INDIRECT("AT31")+4*INDIRECT("AU31")+5*INDIRECT("AV31")+6*INDIRECT("AW31")+7*INDIRECT("AX31")+8*INDIRECT("AY31")</f>
        <v>75</v>
      </c>
      <c r="CT31" s="1">
        <v>75</v>
      </c>
      <c r="CU31" s="1">
        <f ca="1">INDIRECT("AZ31")+2*INDIRECT("BA31")+3*INDIRECT("BB31")+4*INDIRECT("BC31")+5*INDIRECT("BD31")+6*INDIRECT("BE31")+7*INDIRECT("BF31")+8*INDIRECT("BG31")</f>
        <v>0</v>
      </c>
      <c r="CV31" s="1">
        <v>0</v>
      </c>
      <c r="CW31" s="1">
        <f ca="1">INDIRECT("BH31")+2*INDIRECT("BI31")+3*INDIRECT("BJ31")+4*INDIRECT("BK31")+5*INDIRECT("BL31")+6*INDIRECT("BM31")+7*INDIRECT("BN31")+8*INDIRECT("BO31")</f>
        <v>0</v>
      </c>
      <c r="CX31" s="1">
        <v>0</v>
      </c>
    </row>
    <row r="32" spans="1:73" ht="11.25">
      <c r="A32" s="1" t="s">
        <v>0</v>
      </c>
      <c r="B32" s="1" t="s">
        <v>0</v>
      </c>
      <c r="C32" s="1" t="s">
        <v>0</v>
      </c>
      <c r="D32" s="1" t="s">
        <v>18</v>
      </c>
      <c r="E32" s="1" t="s">
        <v>5</v>
      </c>
      <c r="F32" s="7">
        <f>SUM(F31:F31)</f>
        <v>0</v>
      </c>
      <c r="G32" s="6">
        <f>SUM(G31:G31)</f>
        <v>0</v>
      </c>
      <c r="H32" s="6">
        <f>SUM(H31:H31)</f>
        <v>0</v>
      </c>
      <c r="I32" s="6">
        <f>SUM(I31:I31)</f>
        <v>0</v>
      </c>
      <c r="J32" s="6">
        <f>SUM(J31:J31)</f>
        <v>16</v>
      </c>
      <c r="K32" s="6">
        <f>SUM(K31:K31)</f>
        <v>204</v>
      </c>
      <c r="L32" s="6">
        <f>SUM(L31:L31)</f>
        <v>0</v>
      </c>
      <c r="M32" s="6">
        <f>SUM(M31:M31)</f>
        <v>0</v>
      </c>
      <c r="N32" s="7">
        <f>SUM(N31:N31)</f>
        <v>0</v>
      </c>
      <c r="O32" s="6">
        <f>SUM(O31:O31)</f>
        <v>204</v>
      </c>
      <c r="P32" s="6">
        <f>SUM(P31:P31)</f>
        <v>1</v>
      </c>
      <c r="Q32" s="6">
        <f>SUM(Q31:Q31)</f>
        <v>15</v>
      </c>
      <c r="R32" s="6">
        <f>SUM(R31:R31)</f>
        <v>0</v>
      </c>
      <c r="S32" s="6">
        <f>SUM(S31:S31)</f>
        <v>0</v>
      </c>
      <c r="T32" s="8"/>
      <c r="U32" s="5"/>
      <c r="V32" s="5"/>
      <c r="W32" s="5"/>
      <c r="X32" s="5"/>
      <c r="Y32" s="5"/>
      <c r="Z32" s="5"/>
      <c r="AA32" s="5"/>
      <c r="AB32" s="8"/>
      <c r="AC32" s="5"/>
      <c r="AD32" s="5"/>
      <c r="AE32" s="5"/>
      <c r="AF32" s="5"/>
      <c r="AG32" s="5"/>
      <c r="AH32" s="5"/>
      <c r="AI32" s="5"/>
      <c r="AJ32" s="8"/>
      <c r="AK32" s="5"/>
      <c r="AL32" s="5"/>
      <c r="AM32" s="5"/>
      <c r="AN32" s="5"/>
      <c r="AO32" s="5"/>
      <c r="AP32" s="5"/>
      <c r="AQ32" s="5"/>
      <c r="AR32" s="8"/>
      <c r="AS32" s="5"/>
      <c r="AT32" s="5"/>
      <c r="AU32" s="5"/>
      <c r="AV32" s="5"/>
      <c r="AW32" s="5"/>
      <c r="AX32" s="5"/>
      <c r="AY32" s="5"/>
      <c r="AZ32" s="8"/>
      <c r="BA32" s="5"/>
      <c r="BB32" s="5"/>
      <c r="BC32" s="5"/>
      <c r="BD32" s="5"/>
      <c r="BE32" s="5"/>
      <c r="BF32" s="5"/>
      <c r="BG32" s="5"/>
      <c r="BH32" s="8"/>
      <c r="BI32" s="5"/>
      <c r="BJ32" s="5"/>
      <c r="BK32" s="5"/>
      <c r="BL32" s="5"/>
      <c r="BM32" s="5"/>
      <c r="BN32" s="5"/>
      <c r="BO32" s="5"/>
      <c r="BP32" s="9">
        <v>0</v>
      </c>
      <c r="BQ32" s="1" t="s">
        <v>0</v>
      </c>
      <c r="BR32" s="1" t="s">
        <v>0</v>
      </c>
      <c r="BS32" s="1" t="s">
        <v>0</v>
      </c>
      <c r="BT32" s="1" t="s">
        <v>0</v>
      </c>
      <c r="BU32" s="1" t="s">
        <v>0</v>
      </c>
    </row>
    <row r="33" spans="1:73" ht="11.25">
      <c r="A33" s="25"/>
      <c r="B33" s="25"/>
      <c r="C33" s="27" t="s">
        <v>56</v>
      </c>
      <c r="D33" s="26" t="s">
        <v>0</v>
      </c>
      <c r="E33" s="1" t="s">
        <v>0</v>
      </c>
      <c r="F33" s="7"/>
      <c r="G33" s="6"/>
      <c r="H33" s="6"/>
      <c r="I33" s="6"/>
      <c r="J33" s="6"/>
      <c r="K33" s="6"/>
      <c r="L33" s="6"/>
      <c r="M33" s="6"/>
      <c r="N33" s="7"/>
      <c r="O33" s="6"/>
      <c r="P33" s="6"/>
      <c r="Q33" s="6"/>
      <c r="R33" s="6"/>
      <c r="S33" s="6"/>
      <c r="T33" s="8"/>
      <c r="U33" s="5"/>
      <c r="V33" s="5"/>
      <c r="W33" s="5"/>
      <c r="X33" s="5"/>
      <c r="Y33" s="5"/>
      <c r="Z33" s="5"/>
      <c r="AA33" s="5"/>
      <c r="AB33" s="8"/>
      <c r="AC33" s="5"/>
      <c r="AD33" s="5"/>
      <c r="AE33" s="5"/>
      <c r="AF33" s="5"/>
      <c r="AG33" s="5"/>
      <c r="AH33" s="5"/>
      <c r="AI33" s="5"/>
      <c r="AJ33" s="8"/>
      <c r="AK33" s="5"/>
      <c r="AL33" s="5"/>
      <c r="AM33" s="5"/>
      <c r="AN33" s="5"/>
      <c r="AO33" s="5"/>
      <c r="AP33" s="5"/>
      <c r="AQ33" s="5"/>
      <c r="AR33" s="8"/>
      <c r="AS33" s="5"/>
      <c r="AT33" s="5"/>
      <c r="AU33" s="5"/>
      <c r="AV33" s="5"/>
      <c r="AW33" s="5"/>
      <c r="AX33" s="5"/>
      <c r="AY33" s="5"/>
      <c r="AZ33" s="8"/>
      <c r="BA33" s="5"/>
      <c r="BB33" s="5"/>
      <c r="BC33" s="5"/>
      <c r="BD33" s="5"/>
      <c r="BE33" s="5"/>
      <c r="BF33" s="5"/>
      <c r="BG33" s="5"/>
      <c r="BH33" s="8"/>
      <c r="BI33" s="5"/>
      <c r="BJ33" s="5"/>
      <c r="BK33" s="5"/>
      <c r="BL33" s="5"/>
      <c r="BM33" s="5"/>
      <c r="BN33" s="5"/>
      <c r="BO33" s="5"/>
      <c r="BP33" s="9">
        <v>0</v>
      </c>
      <c r="BQ33" s="1" t="s">
        <v>0</v>
      </c>
      <c r="BR33" s="1" t="s">
        <v>0</v>
      </c>
      <c r="BS33" s="1" t="s">
        <v>0</v>
      </c>
      <c r="BT33" s="1" t="s">
        <v>0</v>
      </c>
      <c r="BU33" s="1" t="s">
        <v>0</v>
      </c>
    </row>
    <row r="34" spans="1:102" ht="11.25">
      <c r="A34" s="30" t="s">
        <v>1</v>
      </c>
      <c r="B34" s="31" t="str">
        <f>HYPERLINK("http://www.dot.ca.gov/hq/transprog/stip2004/ff_sheets/03-0092b.xls","0092B")</f>
        <v>0092B</v>
      </c>
      <c r="C34" s="30" t="s">
        <v>19</v>
      </c>
      <c r="D34" s="30" t="s">
        <v>20</v>
      </c>
      <c r="E34" s="30" t="s">
        <v>3</v>
      </c>
      <c r="F34" s="32">
        <f ca="1">INDIRECT("T34")+INDIRECT("AB34")+INDIRECT("AJ34")+INDIRECT("AR34")+INDIRECT("AZ34")+INDIRECT("BH34")</f>
        <v>1061</v>
      </c>
      <c r="G34" s="33">
        <f ca="1">INDIRECT("U34")+INDIRECT("AC34")+INDIRECT("AK34")+INDIRECT("AS34")+INDIRECT("BA34")+INDIRECT("BI34")</f>
        <v>704</v>
      </c>
      <c r="H34" s="33">
        <f ca="1">INDIRECT("V34")+INDIRECT("AD34")+INDIRECT("AL34")+INDIRECT("AT34")+INDIRECT("BB34")+INDIRECT("BJ34")</f>
        <v>2780</v>
      </c>
      <c r="I34" s="33">
        <f ca="1">INDIRECT("W34")+INDIRECT("AE34")+INDIRECT("AM34")+INDIRECT("AU34")+INDIRECT("BC34")+INDIRECT("BK34")</f>
        <v>0</v>
      </c>
      <c r="J34" s="33">
        <f ca="1">INDIRECT("X34")+INDIRECT("AF34")+INDIRECT("AN34")+INDIRECT("AV34")+INDIRECT("BD34")+INDIRECT("BL34")</f>
        <v>0</v>
      </c>
      <c r="K34" s="33">
        <f ca="1">INDIRECT("Y34")+INDIRECT("AG34")+INDIRECT("AO34")+INDIRECT("AW34")+INDIRECT("BE34")+INDIRECT("BM34")</f>
        <v>0</v>
      </c>
      <c r="L34" s="33">
        <f ca="1">INDIRECT("Z34")+INDIRECT("AH34")+INDIRECT("AP34")+INDIRECT("AX34")+INDIRECT("BF34")+INDIRECT("BN34")</f>
        <v>0</v>
      </c>
      <c r="M34" s="33">
        <f ca="1">INDIRECT("AA34")+INDIRECT("AI34")+INDIRECT("AQ34")+INDIRECT("AY34")+INDIRECT("BG34")+INDIRECT("BO34")</f>
        <v>0</v>
      </c>
      <c r="N34" s="32">
        <f ca="1">INDIRECT("T34")+INDIRECT("U34")+INDIRECT("V34")+INDIRECT("W34")+INDIRECT("X34")+INDIRECT("Y34")+INDIRECT("Z34")+INDIRECT("AA34")</f>
        <v>1212</v>
      </c>
      <c r="O34" s="33">
        <f ca="1">INDIRECT("AB34")+INDIRECT("AC34")+INDIRECT("AD34")+INDIRECT("AE34")+INDIRECT("AF34")+INDIRECT("AG34")+INDIRECT("AH34")+INDIRECT("AI34")</f>
        <v>2000</v>
      </c>
      <c r="P34" s="33">
        <f ca="1">INDIRECT("AJ34")+INDIRECT("AK34")+INDIRECT("AL34")+INDIRECT("AM34")+INDIRECT("AN34")+INDIRECT("AO34")+INDIRECT("AP34")+INDIRECT("AQ34")</f>
        <v>184</v>
      </c>
      <c r="Q34" s="33">
        <f ca="1">INDIRECT("AR34")+INDIRECT("AS34")+INDIRECT("AT34")+INDIRECT("AU34")+INDIRECT("AV34")+INDIRECT("AW34")+INDIRECT("AX34")+INDIRECT("AY34")</f>
        <v>497</v>
      </c>
      <c r="R34" s="33">
        <f ca="1">INDIRECT("AZ34")+INDIRECT("BA34")+INDIRECT("BB34")+INDIRECT("BC34")+INDIRECT("BD34")+INDIRECT("BE34")+INDIRECT("BF34")+INDIRECT("BG34")</f>
        <v>365</v>
      </c>
      <c r="S34" s="33">
        <f ca="1">INDIRECT("BH34")+INDIRECT("BI34")+INDIRECT("BJ34")+INDIRECT("BK34")+INDIRECT("BL34")+INDIRECT("BM34")+INDIRECT("BN34")+INDIRECT("BO34")</f>
        <v>287</v>
      </c>
      <c r="T34" s="34">
        <v>15</v>
      </c>
      <c r="U34" s="35">
        <v>704</v>
      </c>
      <c r="V34" s="35">
        <v>493</v>
      </c>
      <c r="W34" s="35"/>
      <c r="X34" s="35"/>
      <c r="Y34" s="35"/>
      <c r="Z34" s="35"/>
      <c r="AA34" s="35"/>
      <c r="AB34" s="34"/>
      <c r="AC34" s="35"/>
      <c r="AD34" s="35">
        <v>2000</v>
      </c>
      <c r="AE34" s="35"/>
      <c r="AF34" s="35"/>
      <c r="AG34" s="35"/>
      <c r="AH34" s="35"/>
      <c r="AI34" s="35"/>
      <c r="AJ34" s="34">
        <v>184</v>
      </c>
      <c r="AK34" s="35"/>
      <c r="AL34" s="35"/>
      <c r="AM34" s="35"/>
      <c r="AN34" s="35"/>
      <c r="AO34" s="35"/>
      <c r="AP34" s="35"/>
      <c r="AQ34" s="35"/>
      <c r="AR34" s="34">
        <v>497</v>
      </c>
      <c r="AS34" s="35"/>
      <c r="AT34" s="35"/>
      <c r="AU34" s="35"/>
      <c r="AV34" s="35"/>
      <c r="AW34" s="35"/>
      <c r="AX34" s="35"/>
      <c r="AY34" s="35"/>
      <c r="AZ34" s="34">
        <v>365</v>
      </c>
      <c r="BA34" s="35"/>
      <c r="BB34" s="35"/>
      <c r="BC34" s="35"/>
      <c r="BD34" s="35"/>
      <c r="BE34" s="35"/>
      <c r="BF34" s="35"/>
      <c r="BG34" s="35"/>
      <c r="BH34" s="34"/>
      <c r="BI34" s="35"/>
      <c r="BJ34" s="35">
        <v>287</v>
      </c>
      <c r="BK34" s="35"/>
      <c r="BL34" s="35"/>
      <c r="BM34" s="35"/>
      <c r="BN34" s="35"/>
      <c r="BO34" s="36"/>
      <c r="BP34" s="9">
        <v>13000000239</v>
      </c>
      <c r="BQ34" s="1" t="s">
        <v>3</v>
      </c>
      <c r="BR34" s="1" t="s">
        <v>0</v>
      </c>
      <c r="BS34" s="1" t="s">
        <v>0</v>
      </c>
      <c r="BT34" s="1" t="s">
        <v>0</v>
      </c>
      <c r="BU34" s="1" t="s">
        <v>22</v>
      </c>
      <c r="BW34" s="1">
        <f ca="1">INDIRECT("T34")+2*INDIRECT("AB34")+3*INDIRECT("AJ34")+4*INDIRECT("AR34")+5*INDIRECT("AZ34")+6*INDIRECT("BH34")</f>
        <v>4380</v>
      </c>
      <c r="BX34" s="1">
        <v>4380</v>
      </c>
      <c r="BY34" s="1">
        <f ca="1">INDIRECT("U34")+2*INDIRECT("AC34")+3*INDIRECT("AK34")+4*INDIRECT("AS34")+5*INDIRECT("BA34")+6*INDIRECT("BI34")</f>
        <v>704</v>
      </c>
      <c r="BZ34" s="1">
        <v>704</v>
      </c>
      <c r="CA34" s="1">
        <f ca="1">INDIRECT("V34")+2*INDIRECT("AD34")+3*INDIRECT("AL34")+4*INDIRECT("AT34")+5*INDIRECT("BB34")+6*INDIRECT("BJ34")</f>
        <v>6215</v>
      </c>
      <c r="CB34" s="1">
        <v>6215</v>
      </c>
      <c r="CC34" s="1">
        <f ca="1">INDIRECT("W34")+2*INDIRECT("AE34")+3*INDIRECT("AM34")+4*INDIRECT("AU34")+5*INDIRECT("BC34")+6*INDIRECT("BK34")</f>
        <v>0</v>
      </c>
      <c r="CD34" s="1">
        <v>0</v>
      </c>
      <c r="CE34" s="1">
        <f ca="1">INDIRECT("X34")+2*INDIRECT("AF34")+3*INDIRECT("AN34")+4*INDIRECT("AV34")+5*INDIRECT("BD34")+6*INDIRECT("BL34")</f>
        <v>0</v>
      </c>
      <c r="CF34" s="1">
        <v>0</v>
      </c>
      <c r="CG34" s="1">
        <f ca="1">INDIRECT("Y34")+2*INDIRECT("AG34")+3*INDIRECT("AO34")+4*INDIRECT("AW34")+5*INDIRECT("BE34")+6*INDIRECT("BM34")</f>
        <v>0</v>
      </c>
      <c r="CH34" s="1">
        <v>0</v>
      </c>
      <c r="CI34" s="1">
        <f ca="1">INDIRECT("Z34")+2*INDIRECT("AH34")+3*INDIRECT("AP34")+4*INDIRECT("AX34")+5*INDIRECT("BF34")+6*INDIRECT("BN34")</f>
        <v>0</v>
      </c>
      <c r="CJ34" s="1">
        <v>0</v>
      </c>
      <c r="CK34" s="1">
        <f ca="1">INDIRECT("AA34")+2*INDIRECT("AI34")+3*INDIRECT("AQ34")+4*INDIRECT("AY34")+5*INDIRECT("BG34")+6*INDIRECT("BO34")</f>
        <v>0</v>
      </c>
      <c r="CL34" s="1">
        <v>0</v>
      </c>
      <c r="CM34" s="1">
        <f ca="1">INDIRECT("T34")+2*INDIRECT("U34")+3*INDIRECT("V34")+4*INDIRECT("W34")+5*INDIRECT("X34")+6*INDIRECT("Y34")+7*INDIRECT("Z34")+8*INDIRECT("AA34")</f>
        <v>2902</v>
      </c>
      <c r="CN34" s="1">
        <v>2902</v>
      </c>
      <c r="CO34" s="1">
        <f ca="1">INDIRECT("AB34")+2*INDIRECT("AC34")+3*INDIRECT("AD34")+4*INDIRECT("AE34")+5*INDIRECT("AF34")+6*INDIRECT("AG34")+7*INDIRECT("AH34")+8*INDIRECT("AI34")</f>
        <v>6000</v>
      </c>
      <c r="CP34" s="1">
        <v>6000</v>
      </c>
      <c r="CQ34" s="1">
        <f ca="1">INDIRECT("AJ34")+2*INDIRECT("AK34")+3*INDIRECT("AL34")+4*INDIRECT("AM34")+5*INDIRECT("AN34")+6*INDIRECT("AO34")+7*INDIRECT("AP34")+8*INDIRECT("AQ34")</f>
        <v>184</v>
      </c>
      <c r="CR34" s="1">
        <v>184</v>
      </c>
      <c r="CS34" s="1">
        <f ca="1">INDIRECT("AR34")+2*INDIRECT("AS34")+3*INDIRECT("AT34")+4*INDIRECT("AU34")+5*INDIRECT("AV34")+6*INDIRECT("AW34")+7*INDIRECT("AX34")+8*INDIRECT("AY34")</f>
        <v>497</v>
      </c>
      <c r="CT34" s="1">
        <v>497</v>
      </c>
      <c r="CU34" s="1">
        <f ca="1">INDIRECT("AZ34")+2*INDIRECT("BA34")+3*INDIRECT("BB34")+4*INDIRECT("BC34")+5*INDIRECT("BD34")+6*INDIRECT("BE34")+7*INDIRECT("BF34")+8*INDIRECT("BG34")</f>
        <v>365</v>
      </c>
      <c r="CV34" s="1">
        <v>365</v>
      </c>
      <c r="CW34" s="1">
        <f ca="1">INDIRECT("BH34")+2*INDIRECT("BI34")+3*INDIRECT("BJ34")+4*INDIRECT("BK34")+5*INDIRECT("BL34")+6*INDIRECT("BM34")+7*INDIRECT("BN34")+8*INDIRECT("BO34")</f>
        <v>861</v>
      </c>
      <c r="CX34" s="1">
        <v>861</v>
      </c>
    </row>
    <row r="35" spans="1:73" ht="11.25">
      <c r="A35" s="1" t="s">
        <v>0</v>
      </c>
      <c r="B35" s="1" t="s">
        <v>23</v>
      </c>
      <c r="C35" s="1" t="s">
        <v>24</v>
      </c>
      <c r="D35" s="1" t="s">
        <v>25</v>
      </c>
      <c r="E35" s="1" t="s">
        <v>5</v>
      </c>
      <c r="F35" s="7">
        <f>SUM(F34:F34)</f>
        <v>1061</v>
      </c>
      <c r="G35" s="6">
        <f>SUM(G34:G34)</f>
        <v>704</v>
      </c>
      <c r="H35" s="6">
        <f>SUM(H34:H34)</f>
        <v>2780</v>
      </c>
      <c r="I35" s="6">
        <f>SUM(I34:I34)</f>
        <v>0</v>
      </c>
      <c r="J35" s="6">
        <f>SUM(J34:J34)</f>
        <v>0</v>
      </c>
      <c r="K35" s="6">
        <f>SUM(K34:K34)</f>
        <v>0</v>
      </c>
      <c r="L35" s="6">
        <f>SUM(L34:L34)</f>
        <v>0</v>
      </c>
      <c r="M35" s="6">
        <f>SUM(M34:M34)</f>
        <v>0</v>
      </c>
      <c r="N35" s="7">
        <f>SUM(N34:N34)</f>
        <v>1212</v>
      </c>
      <c r="O35" s="6">
        <f>SUM(O34:O34)</f>
        <v>2000</v>
      </c>
      <c r="P35" s="6">
        <f>SUM(P34:P34)</f>
        <v>184</v>
      </c>
      <c r="Q35" s="6">
        <f>SUM(Q34:Q34)</f>
        <v>497</v>
      </c>
      <c r="R35" s="6">
        <f>SUM(R34:R34)</f>
        <v>365</v>
      </c>
      <c r="S35" s="6">
        <f>SUM(S34:S34)</f>
        <v>287</v>
      </c>
      <c r="T35" s="8"/>
      <c r="U35" s="5"/>
      <c r="V35" s="5"/>
      <c r="W35" s="5"/>
      <c r="X35" s="5"/>
      <c r="Y35" s="5"/>
      <c r="Z35" s="5"/>
      <c r="AA35" s="5"/>
      <c r="AB35" s="8"/>
      <c r="AC35" s="5"/>
      <c r="AD35" s="5"/>
      <c r="AE35" s="5"/>
      <c r="AF35" s="5"/>
      <c r="AG35" s="5"/>
      <c r="AH35" s="5"/>
      <c r="AI35" s="5"/>
      <c r="AJ35" s="8"/>
      <c r="AK35" s="5"/>
      <c r="AL35" s="5"/>
      <c r="AM35" s="5"/>
      <c r="AN35" s="5"/>
      <c r="AO35" s="5"/>
      <c r="AP35" s="5"/>
      <c r="AQ35" s="5"/>
      <c r="AR35" s="8"/>
      <c r="AS35" s="5"/>
      <c r="AT35" s="5"/>
      <c r="AU35" s="5"/>
      <c r="AV35" s="5"/>
      <c r="AW35" s="5"/>
      <c r="AX35" s="5"/>
      <c r="AY35" s="5"/>
      <c r="AZ35" s="8"/>
      <c r="BA35" s="5"/>
      <c r="BB35" s="5"/>
      <c r="BC35" s="5"/>
      <c r="BD35" s="5"/>
      <c r="BE35" s="5"/>
      <c r="BF35" s="5"/>
      <c r="BG35" s="5"/>
      <c r="BH35" s="8"/>
      <c r="BI35" s="5"/>
      <c r="BJ35" s="5"/>
      <c r="BK35" s="5"/>
      <c r="BL35" s="5"/>
      <c r="BM35" s="5"/>
      <c r="BN35" s="5"/>
      <c r="BO35" s="5"/>
      <c r="BP35" s="9">
        <v>0</v>
      </c>
      <c r="BQ35" s="1" t="s">
        <v>0</v>
      </c>
      <c r="BR35" s="1" t="s">
        <v>0</v>
      </c>
      <c r="BS35" s="1" t="s">
        <v>0</v>
      </c>
      <c r="BT35" s="1" t="s">
        <v>0</v>
      </c>
      <c r="BU35" s="1" t="s">
        <v>0</v>
      </c>
    </row>
    <row r="36" spans="1:73" ht="11.25">
      <c r="A36" s="37"/>
      <c r="B36" s="37"/>
      <c r="C36" s="38" t="s">
        <v>56</v>
      </c>
      <c r="D36" s="39" t="s">
        <v>0</v>
      </c>
      <c r="E36" s="40" t="s">
        <v>0</v>
      </c>
      <c r="F36" s="41"/>
      <c r="G36" s="42"/>
      <c r="H36" s="42"/>
      <c r="I36" s="42"/>
      <c r="J36" s="42"/>
      <c r="K36" s="42"/>
      <c r="L36" s="42"/>
      <c r="M36" s="42"/>
      <c r="N36" s="41"/>
      <c r="O36" s="42"/>
      <c r="P36" s="42"/>
      <c r="Q36" s="42"/>
      <c r="R36" s="42"/>
      <c r="S36" s="42"/>
      <c r="T36" s="43"/>
      <c r="U36" s="44"/>
      <c r="V36" s="44"/>
      <c r="W36" s="44"/>
      <c r="X36" s="44"/>
      <c r="Y36" s="44"/>
      <c r="Z36" s="44"/>
      <c r="AA36" s="44"/>
      <c r="AB36" s="43"/>
      <c r="AC36" s="44"/>
      <c r="AD36" s="44"/>
      <c r="AE36" s="44"/>
      <c r="AF36" s="44"/>
      <c r="AG36" s="44"/>
      <c r="AH36" s="44"/>
      <c r="AI36" s="44"/>
      <c r="AJ36" s="43"/>
      <c r="AK36" s="44"/>
      <c r="AL36" s="44"/>
      <c r="AM36" s="44"/>
      <c r="AN36" s="44"/>
      <c r="AO36" s="44"/>
      <c r="AP36" s="44"/>
      <c r="AQ36" s="44"/>
      <c r="AR36" s="43"/>
      <c r="AS36" s="44"/>
      <c r="AT36" s="44"/>
      <c r="AU36" s="44"/>
      <c r="AV36" s="44"/>
      <c r="AW36" s="44"/>
      <c r="AX36" s="44"/>
      <c r="AY36" s="44"/>
      <c r="AZ36" s="43"/>
      <c r="BA36" s="44"/>
      <c r="BB36" s="44"/>
      <c r="BC36" s="44"/>
      <c r="BD36" s="44"/>
      <c r="BE36" s="44"/>
      <c r="BF36" s="44"/>
      <c r="BG36" s="44"/>
      <c r="BH36" s="43"/>
      <c r="BI36" s="44"/>
      <c r="BJ36" s="44"/>
      <c r="BK36" s="44"/>
      <c r="BL36" s="44"/>
      <c r="BM36" s="44"/>
      <c r="BN36" s="44"/>
      <c r="BO36" s="45"/>
      <c r="BP36" s="9">
        <v>0</v>
      </c>
      <c r="BQ36" s="1" t="s">
        <v>0</v>
      </c>
      <c r="BR36" s="1" t="s">
        <v>0</v>
      </c>
      <c r="BS36" s="1" t="s">
        <v>0</v>
      </c>
      <c r="BT36" s="1" t="s">
        <v>0</v>
      </c>
      <c r="BU36" s="1" t="s">
        <v>0</v>
      </c>
    </row>
    <row r="39" spans="5:13" ht="11.25">
      <c r="E39" s="3" t="s">
        <v>63</v>
      </c>
      <c r="F39" s="5">
        <f>SUMIF($BQ4:$BQ36,"=RIP",F4:F36)</f>
        <v>1061</v>
      </c>
      <c r="G39" s="5">
        <f aca="true" t="shared" si="0" ref="G39:M39">SUMIF($BQ4:$BQ36,"=RIP",G4:G36)</f>
        <v>819</v>
      </c>
      <c r="H39" s="5">
        <f t="shared" si="0"/>
        <v>2818</v>
      </c>
      <c r="I39" s="5">
        <f t="shared" si="0"/>
        <v>83</v>
      </c>
      <c r="J39" s="5">
        <f t="shared" si="0"/>
        <v>1126</v>
      </c>
      <c r="K39" s="5">
        <f t="shared" si="0"/>
        <v>3296</v>
      </c>
      <c r="L39" s="5">
        <f t="shared" si="0"/>
        <v>0</v>
      </c>
      <c r="M39" s="5">
        <f t="shared" si="0"/>
        <v>0</v>
      </c>
    </row>
    <row r="40" spans="5:13" ht="11.25">
      <c r="E40" s="3" t="s">
        <v>64</v>
      </c>
      <c r="F40" s="5">
        <f>SUMIF($BT4:$BT36,"=GARVEE",F4:F36)</f>
        <v>0</v>
      </c>
      <c r="G40" s="5">
        <f aca="true" t="shared" si="1" ref="G40:M40">SUMIF($BT4:$BT36,"=GARVEE",G4:G36)</f>
        <v>0</v>
      </c>
      <c r="H40" s="5">
        <f t="shared" si="1"/>
        <v>0</v>
      </c>
      <c r="I40" s="5">
        <f t="shared" si="1"/>
        <v>0</v>
      </c>
      <c r="J40" s="5">
        <f t="shared" si="1"/>
        <v>0</v>
      </c>
      <c r="K40" s="5">
        <f t="shared" si="1"/>
        <v>0</v>
      </c>
      <c r="L40" s="5">
        <f t="shared" si="1"/>
        <v>0</v>
      </c>
      <c r="M40" s="5">
        <f t="shared" si="1"/>
        <v>0</v>
      </c>
    </row>
    <row r="41" spans="5:13" ht="11.25">
      <c r="E41" s="3" t="s">
        <v>65</v>
      </c>
      <c r="F41" s="5">
        <f>SUMIF($BR4:$BR36,"=X",F4:F36)</f>
        <v>0</v>
      </c>
      <c r="G41" s="5">
        <f aca="true" t="shared" si="2" ref="G41:M41">SUMIF($BR4:$BR36,"=X",G4:G36)</f>
        <v>0</v>
      </c>
      <c r="H41" s="5">
        <f t="shared" si="2"/>
        <v>0</v>
      </c>
      <c r="I41" s="5">
        <f t="shared" si="2"/>
        <v>0</v>
      </c>
      <c r="J41" s="5">
        <f t="shared" si="2"/>
        <v>0</v>
      </c>
      <c r="K41" s="5">
        <f t="shared" si="2"/>
        <v>0</v>
      </c>
      <c r="L41" s="5">
        <f t="shared" si="2"/>
        <v>0</v>
      </c>
      <c r="M41" s="5">
        <f t="shared" si="2"/>
        <v>0</v>
      </c>
    </row>
    <row r="42" spans="5:13" ht="11.25">
      <c r="E42" s="3" t="s">
        <v>66</v>
      </c>
      <c r="F42" s="5">
        <f>SUMIF($BU4:$BU36,"=X",AJ4:AJ36)+SUMIF($BU4:$BU36,"=X",AR4:AR36)+SUMIF($BU4:$BU36,"=X",AZ4:AZ36)+SUMIF($BU4:$BU36,"=X",BH4:BH36)</f>
        <v>1046</v>
      </c>
      <c r="G42" s="5">
        <f>SUMIF($BU4:$BU36,"=X",AK4:AK36)+SUMIF($BU4:$BU36,"=X",AS4:AS36)+SUMIF($BU4:$BU36,"=X",BA4:BA36)+SUMIF($BU4:$BU36,"=X",BI4:BI36)</f>
        <v>0</v>
      </c>
      <c r="H42" s="5"/>
      <c r="I42" s="5"/>
      <c r="J42" s="5"/>
      <c r="K42" s="5"/>
      <c r="L42" s="5"/>
      <c r="M42" s="5"/>
    </row>
    <row r="43" spans="5:13" ht="11.25">
      <c r="E43" s="3" t="s">
        <v>67</v>
      </c>
      <c r="F43" s="5">
        <f>SUMIF($BU4:$BU36,"=X",T4:T36)</f>
        <v>15</v>
      </c>
      <c r="G43" s="5">
        <f>SUMIF($BU4:$BU36,"=X",U4:U36)</f>
        <v>704</v>
      </c>
      <c r="H43" s="5"/>
      <c r="I43" s="5"/>
      <c r="J43" s="5"/>
      <c r="K43" s="5"/>
      <c r="L43" s="5"/>
      <c r="M43" s="5"/>
    </row>
    <row r="44" spans="5:13" ht="11.25">
      <c r="E44" s="3" t="s">
        <v>68</v>
      </c>
      <c r="F44" s="5">
        <f>F39-F40-F41-F42-F43</f>
        <v>0</v>
      </c>
      <c r="G44" s="5">
        <f aca="true" t="shared" si="3" ref="G44:M44">G39-G40-G41-G42-G43</f>
        <v>115</v>
      </c>
      <c r="H44" s="5">
        <f t="shared" si="3"/>
        <v>2818</v>
      </c>
      <c r="I44" s="5">
        <f t="shared" si="3"/>
        <v>83</v>
      </c>
      <c r="J44" s="5">
        <f t="shared" si="3"/>
        <v>1126</v>
      </c>
      <c r="K44" s="5">
        <f t="shared" si="3"/>
        <v>3296</v>
      </c>
      <c r="L44" s="5">
        <f t="shared" si="3"/>
        <v>0</v>
      </c>
      <c r="M44" s="5">
        <f t="shared" si="3"/>
        <v>0</v>
      </c>
    </row>
    <row r="46" spans="9:11" ht="11.25">
      <c r="I46" s="1">
        <f>SUM(F44:I44)</f>
        <v>3016</v>
      </c>
      <c r="J46" s="1">
        <f>J44</f>
        <v>1126</v>
      </c>
      <c r="K46" s="1">
        <f>K44</f>
        <v>3296</v>
      </c>
    </row>
  </sheetData>
  <sheetProtection password="CB9B" sheet="1" objects="1" scenarios="1"/>
  <conditionalFormatting sqref="F4 F7 F10 F13 F16 F19 F22 F25 F28 F31 F34">
    <cfRule type="expression" priority="1" dxfId="0" stopIfTrue="1">
      <formula>BW4&lt;&gt;BX4</formula>
    </cfRule>
  </conditionalFormatting>
  <conditionalFormatting sqref="G4 G7 G10 G13 G16 G19 G22 G25 G28 G31 G34">
    <cfRule type="expression" priority="2" dxfId="0" stopIfTrue="1">
      <formula>BY4&lt;&gt;BZ4</formula>
    </cfRule>
  </conditionalFormatting>
  <conditionalFormatting sqref="H4 H7 H10 H13 H16 H19 H22 H25 H28 H31 H34">
    <cfRule type="expression" priority="3" dxfId="0" stopIfTrue="1">
      <formula>CA4&lt;&gt;CB4</formula>
    </cfRule>
  </conditionalFormatting>
  <conditionalFormatting sqref="I4 I7 I10 I13 I16 I19 I22 I25 I28 I31 I34">
    <cfRule type="expression" priority="4" dxfId="0" stopIfTrue="1">
      <formula>CC4&lt;&gt;CD4</formula>
    </cfRule>
  </conditionalFormatting>
  <conditionalFormatting sqref="J4 J7 J10 J13 J16 J19 J22 J25 J28 J31 J34">
    <cfRule type="expression" priority="5" dxfId="0" stopIfTrue="1">
      <formula>CE4&lt;&gt;CF4</formula>
    </cfRule>
  </conditionalFormatting>
  <conditionalFormatting sqref="K4 K7 K10 K13 K16 K19 K22 K25 K28 K31 K34">
    <cfRule type="expression" priority="6" dxfId="0" stopIfTrue="1">
      <formula>CG4&lt;&gt;CH4</formula>
    </cfRule>
  </conditionalFormatting>
  <conditionalFormatting sqref="L4 L7 L10 L13 L16 L19 L22 L25 L28 L31 L34">
    <cfRule type="expression" priority="7" dxfId="0" stopIfTrue="1">
      <formula>CI4&lt;&gt;CJ4</formula>
    </cfRule>
  </conditionalFormatting>
  <conditionalFormatting sqref="M4 M7 M10 M13 M16 M19 M22 M25 M28 M31 M34">
    <cfRule type="expression" priority="8" dxfId="0" stopIfTrue="1">
      <formula>CK4&lt;&gt;CL4</formula>
    </cfRule>
  </conditionalFormatting>
  <conditionalFormatting sqref="N4 N7 N10 N13 N16 N19 N22 N25 N28 N31 N34">
    <cfRule type="expression" priority="9" dxfId="0" stopIfTrue="1">
      <formula>CM4&lt;&gt;CN4</formula>
    </cfRule>
  </conditionalFormatting>
  <conditionalFormatting sqref="O4 O7 O10 O13 O16 O19 O22 O25 O28 O31 O34">
    <cfRule type="expression" priority="10" dxfId="0" stopIfTrue="1">
      <formula>CO4&lt;&gt;CP4</formula>
    </cfRule>
  </conditionalFormatting>
  <conditionalFormatting sqref="P4 P7 P10 P13 P16 P19 P22 P25 P28 P31 P34">
    <cfRule type="expression" priority="11" dxfId="0" stopIfTrue="1">
      <formula>CQ4&lt;&gt;CR4</formula>
    </cfRule>
  </conditionalFormatting>
  <conditionalFormatting sqref="Q4 Q7 Q10 Q13 Q16 Q19 Q22 Q25 Q28 Q31 Q34">
    <cfRule type="expression" priority="12" dxfId="0" stopIfTrue="1">
      <formula>CS4&lt;&gt;CT4</formula>
    </cfRule>
  </conditionalFormatting>
  <conditionalFormatting sqref="R4 R7 R10 R13 R16 R19 R22 R25 R28 R31 R34">
    <cfRule type="expression" priority="13" dxfId="0" stopIfTrue="1">
      <formula>CU4&lt;&gt;CV4</formula>
    </cfRule>
  </conditionalFormatting>
  <conditionalFormatting sqref="S4 S7 S10 S13 S16 S19 S22 S25 S28 S31 S34">
    <cfRule type="expression" priority="14" dxfId="0" stopIfTrue="1">
      <formula>CW4&lt;&gt;CX4</formula>
    </cfRule>
  </conditionalFormatting>
  <dataValidations count="48">
    <dataValidation type="list" allowBlank="1" showErrorMessage="1" errorTitle="Input Error" error="Please choose one of the options from the pulldown." sqref="D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9">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2">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5">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8">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1">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4">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7">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0">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3">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6">
      <formula1>"No Change,Schedule Delay,Delay w/Cost Change,Schedule Advance,Advance w/Cost Change,Delete Project,See Attached Fact &amp; Funding Sheet"</formula1>
    </dataValidation>
    <dataValidation type="whole" showInputMessage="1" showErrorMessage="1" prompt="Summary of funding in this fiscal year.&#10;&#10;Scroll right to update these funds ==&gt;" errorTitle="Calculation Field." error="Do not update here.  Please scroll to the right and update as needed for each project component." sqref="F4:M36">
      <formula1>9999999</formula1>
      <formula2>9999999</formula2>
    </dataValidation>
    <dataValidation type="whole" showInputMessage="1" showErrorMessage="1" prompt="Summary for this component, regardless of fiscal year.&#10;&#10;Scroll right to update these funds ==&gt;" errorTitle="Calculation Field." error="Do not update here.  Please scroll to the right and update as needed for each project component." sqref="N4:S36">
      <formula1>9999999</formula1>
      <formula2>9999999</formula2>
    </dataValidation>
    <dataValidation type="whole" showErrorMessage="1" errorTitle="Maximum Dollar Input Exceeded" error="The maximum input value is $999,999 (x $1000), basically one billion dollars.  Please revise your figures." sqref="T4:BO4">
      <formula1>0</formula1>
      <formula2>999999</formula2>
    </dataValidation>
    <dataValidation type="whole" showInputMessage="1" showErrorMessage="1" promptTitle="No Input" prompt="This is not a funding line." errorTitle="Wrong Spot" error="This is either a total or blank funding line.  No Data Input Here." sqref="T5:BO5">
      <formula1>999999</formula1>
      <formula2>999999</formula2>
    </dataValidation>
    <dataValidation type="whole" showInputMessage="1" showErrorMessage="1" promptTitle="No Input" prompt="This is not a funding line." errorTitle="Wrong Spot" error="This is either a total or blank funding line.  No Data Input Here." sqref="T6:BO6">
      <formula1>999999</formula1>
      <formula2>999999</formula2>
    </dataValidation>
    <dataValidation type="whole" showErrorMessage="1" errorTitle="Maximum Dollar Input Exceeded" error="The maximum input value is $999,999 (x $1000), basically one billion dollars.  Please revise your figures." sqref="T7:BO7">
      <formula1>0</formula1>
      <formula2>999999</formula2>
    </dataValidation>
    <dataValidation type="whole" showInputMessage="1" showErrorMessage="1" promptTitle="No Input" prompt="This is not a funding line." errorTitle="Wrong Spot" error="This is either a total or blank funding line.  No Data Input Here." sqref="T8:BO8">
      <formula1>999999</formula1>
      <formula2>999999</formula2>
    </dataValidation>
    <dataValidation type="whole" showInputMessage="1" showErrorMessage="1" promptTitle="No Input" prompt="This is not a funding line." errorTitle="Wrong Spot" error="This is either a total or blank funding line.  No Data Input Here." sqref="T9:BO9">
      <formula1>999999</formula1>
      <formula2>999999</formula2>
    </dataValidation>
    <dataValidation type="whole" showErrorMessage="1" errorTitle="Maximum Dollar Input Exceeded" error="The maximum input value is $999,999 (x $1000), basically one billion dollars.  Please revise your figures." sqref="T10:BO10">
      <formula1>0</formula1>
      <formula2>999999</formula2>
    </dataValidation>
    <dataValidation type="whole" showInputMessage="1" showErrorMessage="1" promptTitle="No Input" prompt="This is not a funding line." errorTitle="Wrong Spot" error="This is either a total or blank funding line.  No Data Input Here." sqref="T11:BO11">
      <formula1>999999</formula1>
      <formula2>999999</formula2>
    </dataValidation>
    <dataValidation type="whole" showInputMessage="1" showErrorMessage="1" promptTitle="No Input" prompt="This is not a funding line." errorTitle="Wrong Spot" error="This is either a total or blank funding line.  No Data Input Here." sqref="T12:BO12">
      <formula1>999999</formula1>
      <formula2>999999</formula2>
    </dataValidation>
    <dataValidation type="whole" showErrorMessage="1" errorTitle="Maximum Dollar Input Exceeded" error="The maximum input value is $999,999 (x $1000), basically one billion dollars.  Please revise your figures." sqref="T13:BO13">
      <formula1>0</formula1>
      <formula2>999999</formula2>
    </dataValidation>
    <dataValidation type="whole" showInputMessage="1" showErrorMessage="1" promptTitle="No Input" prompt="This is not a funding line." errorTitle="Wrong Spot" error="This is either a total or blank funding line.  No Data Input Here." sqref="T14:BO14">
      <formula1>999999</formula1>
      <formula2>999999</formula2>
    </dataValidation>
    <dataValidation type="whole" showInputMessage="1" showErrorMessage="1" promptTitle="No Input" prompt="This is not a funding line." errorTitle="Wrong Spot" error="This is either a total or blank funding line.  No Data Input Here." sqref="T15:BO15">
      <formula1>999999</formula1>
      <formula2>999999</formula2>
    </dataValidation>
    <dataValidation type="whole" showErrorMessage="1" errorTitle="Maximum Dollar Input Exceeded" error="The maximum input value is $999,999 (x $1000), basically one billion dollars.  Please revise your figures." sqref="T16:BO16">
      <formula1>0</formula1>
      <formula2>999999</formula2>
    </dataValidation>
    <dataValidation type="whole" showInputMessage="1" showErrorMessage="1" promptTitle="No Input" prompt="This is not a funding line." errorTitle="Wrong Spot" error="This is either a total or blank funding line.  No Data Input Here." sqref="T17:BO17">
      <formula1>999999</formula1>
      <formula2>999999</formula2>
    </dataValidation>
    <dataValidation type="whole" showInputMessage="1" showErrorMessage="1" promptTitle="No Input" prompt="This is not a funding line." errorTitle="Wrong Spot" error="This is either a total or blank funding line.  No Data Input Here." sqref="T18:BO18">
      <formula1>999999</formula1>
      <formula2>999999</formula2>
    </dataValidation>
    <dataValidation type="whole" showErrorMessage="1" errorTitle="Maximum Dollar Input Exceeded" error="The maximum input value is $999,999 (x $1000), basically one billion dollars.  Please revise your figures." sqref="T19:BO19">
      <formula1>0</formula1>
      <formula2>999999</formula2>
    </dataValidation>
    <dataValidation type="whole" showInputMessage="1" showErrorMessage="1" promptTitle="No Input" prompt="This is not a funding line." errorTitle="Wrong Spot" error="This is either a total or blank funding line.  No Data Input Here." sqref="T20:BO20">
      <formula1>999999</formula1>
      <formula2>999999</formula2>
    </dataValidation>
    <dataValidation type="whole" showInputMessage="1" showErrorMessage="1" promptTitle="No Input" prompt="This is not a funding line." errorTitle="Wrong Spot" error="This is either a total or blank funding line.  No Data Input Here." sqref="T21:BO21">
      <formula1>999999</formula1>
      <formula2>999999</formula2>
    </dataValidation>
    <dataValidation type="whole" showErrorMessage="1" errorTitle="Maximum Dollar Input Exceeded" error="The maximum input value is $999,999 (x $1000), basically one billion dollars.  Please revise your figures." sqref="T22:BO22">
      <formula1>0</formula1>
      <formula2>999999</formula2>
    </dataValidation>
    <dataValidation type="whole" showInputMessage="1" showErrorMessage="1" promptTitle="No Input" prompt="This is not a funding line." errorTitle="Wrong Spot" error="This is either a total or blank funding line.  No Data Input Here." sqref="T23:BO23">
      <formula1>999999</formula1>
      <formula2>999999</formula2>
    </dataValidation>
    <dataValidation type="whole" showInputMessage="1" showErrorMessage="1" promptTitle="No Input" prompt="This is not a funding line." errorTitle="Wrong Spot" error="This is either a total or blank funding line.  No Data Input Here." sqref="T24:BO24">
      <formula1>999999</formula1>
      <formula2>999999</formula2>
    </dataValidation>
    <dataValidation type="whole" showErrorMessage="1" errorTitle="Maximum Dollar Input Exceeded" error="The maximum input value is $999,999 (x $1000), basically one billion dollars.  Please revise your figures." sqref="T25:BO25">
      <formula1>0</formula1>
      <formula2>999999</formula2>
    </dataValidation>
    <dataValidation type="whole" showInputMessage="1" showErrorMessage="1" promptTitle="No Input" prompt="This is not a funding line." errorTitle="Wrong Spot" error="This is either a total or blank funding line.  No Data Input Here." sqref="T26:BO26">
      <formula1>999999</formula1>
      <formula2>999999</formula2>
    </dataValidation>
    <dataValidation type="whole" showInputMessage="1" showErrorMessage="1" promptTitle="No Input" prompt="This is not a funding line." errorTitle="Wrong Spot" error="This is either a total or blank funding line.  No Data Input Here." sqref="T27:BO27">
      <formula1>999999</formula1>
      <formula2>999999</formula2>
    </dataValidation>
    <dataValidation type="whole" showErrorMessage="1" errorTitle="Maximum Dollar Input Exceeded" error="The maximum input value is $999,999 (x $1000), basically one billion dollars.  Please revise your figures." sqref="T28:BO28">
      <formula1>0</formula1>
      <formula2>999999</formula2>
    </dataValidation>
    <dataValidation type="whole" showInputMessage="1" showErrorMessage="1" promptTitle="No Input" prompt="This is not a funding line." errorTitle="Wrong Spot" error="This is either a total or blank funding line.  No Data Input Here." sqref="T29:BO29">
      <formula1>999999</formula1>
      <formula2>999999</formula2>
    </dataValidation>
    <dataValidation type="whole" showInputMessage="1" showErrorMessage="1" promptTitle="No Input" prompt="This is not a funding line." errorTitle="Wrong Spot" error="This is either a total or blank funding line.  No Data Input Here." sqref="T30:BO30">
      <formula1>999999</formula1>
      <formula2>999999</formula2>
    </dataValidation>
    <dataValidation type="whole" showErrorMessage="1" errorTitle="Maximum Dollar Input Exceeded" error="The maximum input value is $999,999 (x $1000), basically one billion dollars.  Please revise your figures." sqref="T31:BO31">
      <formula1>0</formula1>
      <formula2>999999</formula2>
    </dataValidation>
    <dataValidation type="whole" showInputMessage="1" showErrorMessage="1" promptTitle="No Input" prompt="This is not a funding line." errorTitle="Wrong Spot" error="This is either a total or blank funding line.  No Data Input Here." sqref="T32:BO32">
      <formula1>999999</formula1>
      <formula2>999999</formula2>
    </dataValidation>
    <dataValidation type="whole" showInputMessage="1" showErrorMessage="1" promptTitle="No Input" prompt="This is not a funding line." errorTitle="Wrong Spot" error="This is either a total or blank funding line.  No Data Input Here." sqref="T33:BO33">
      <formula1>999999</formula1>
      <formula2>999999</formula2>
    </dataValidation>
    <dataValidation type="whole" showErrorMessage="1" errorTitle="Maximum Dollar Input Exceeded" error="The maximum input value is $999,999 (x $1000), basically one billion dollars.  Please revise your figures." sqref="BJ34:BO34 AL34:AQ34 AT34:AY34 BB34:BG34 V34:AI34">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34:AK34 AR34:AS34 AZ34:BA34 BH34:BI34">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34:U34">
      <formula1>0</formula1>
      <formula2>999999</formula2>
    </dataValidation>
    <dataValidation type="whole" showInputMessage="1" showErrorMessage="1" promptTitle="No Input" prompt="This is not a funding line." errorTitle="Wrong Spot" error="This is either a total or blank funding line.  No Data Input Here." sqref="T35:BO35">
      <formula1>999999</formula1>
      <formula2>999999</formula2>
    </dataValidation>
    <dataValidation type="whole" showInputMessage="1" showErrorMessage="1" promptTitle="No Input" prompt="This is not a funding line." errorTitle="Wrong Spot" error="This is either a total or blank funding line.  No Data Input Here." sqref="T36:BO36">
      <formula1>999999</formula1>
      <formula2>999999</formula2>
    </dataValidation>
  </dataValidations>
  <printOptions gridLines="1"/>
  <pageMargins left="0.25" right="0.25" top="0.75" bottom="0.5" header="0.25" footer="0.25"/>
  <pageSetup blackAndWhite="1" fitToHeight="100" fitToWidth="1" horizontalDpi="600" verticalDpi="600" orientation="landscape" scale="89" r:id="rId1"/>
  <headerFooter alignWithMargins="0">
    <oddHeader>&amp;C&amp;B&amp;18 2004 STIP RIP Funded Project Inventory
&amp;8($'s x 1000)</oddHeader>
    <oddFooter>&amp;L&amp;8Caltrans Transportation Programming&amp;C&amp;8Page &amp;P&amp;R&amp;8&amp;D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Caltrans</cp:lastModifiedBy>
  <dcterms:created xsi:type="dcterms:W3CDTF">2003-11-25T21:49:18Z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