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Inventory'!$A$1:$S$96</definedName>
    <definedName name="_xlnm.Print_Titles" localSheetId="1">'Project Inventory'!$1:$3</definedName>
  </definedNames>
  <calcPr fullCalcOnLoad="1"/>
</workbook>
</file>

<file path=xl/sharedStrings.xml><?xml version="1.0" encoding="utf-8"?>
<sst xmlns="http://schemas.openxmlformats.org/spreadsheetml/2006/main" count="891" uniqueCount="131">
  <si>
    <t/>
  </si>
  <si>
    <t>MNO</t>
  </si>
  <si>
    <t>Mono County</t>
  </si>
  <si>
    <t>RIP</t>
  </si>
  <si>
    <t>108764</t>
  </si>
  <si>
    <t>Lundy Lake Road Rehabilitation</t>
  </si>
  <si>
    <t>TOTAL</t>
  </si>
  <si>
    <t>Owens Gorge Road Rehab</t>
  </si>
  <si>
    <t>Owens River Road Rehab</t>
  </si>
  <si>
    <t>Bridgeport Street Rehab</t>
  </si>
  <si>
    <t>Buses for Inyo- Mono Transit</t>
  </si>
  <si>
    <t>Loc Funds (LTF)</t>
  </si>
  <si>
    <t>Mono County Local Transportation Commission</t>
  </si>
  <si>
    <t>955082</t>
  </si>
  <si>
    <t>Plan, Program and Monitor</t>
  </si>
  <si>
    <t>Town of Mammoth Lakes</t>
  </si>
  <si>
    <t>1A0901</t>
  </si>
  <si>
    <t>Construct bike route and sidewalk</t>
  </si>
  <si>
    <t>955048</t>
  </si>
  <si>
    <t>Meridian Boulevard Reconstruction</t>
  </si>
  <si>
    <t>955049</t>
  </si>
  <si>
    <t>Old Mammoth Road Rehabilitation Project</t>
  </si>
  <si>
    <t>108844</t>
  </si>
  <si>
    <t>Canyon Boulevard, Etc.</t>
  </si>
  <si>
    <t>108854</t>
  </si>
  <si>
    <t>Chateau Rd/Main Street Rehabilitation</t>
  </si>
  <si>
    <t>Airport Acess Road</t>
  </si>
  <si>
    <t>North Main Street Rehab</t>
  </si>
  <si>
    <t>KER</t>
  </si>
  <si>
    <t>14</t>
  </si>
  <si>
    <t>Caltrans</t>
  </si>
  <si>
    <t>CO</t>
  </si>
  <si>
    <t>X</t>
  </si>
  <si>
    <t>40840K</t>
  </si>
  <si>
    <t>16.2/26.0</t>
  </si>
  <si>
    <t>North Mojave four lanes</t>
  </si>
  <si>
    <t>RIP (INY)</t>
  </si>
  <si>
    <t>RIP (KER)</t>
  </si>
  <si>
    <t>IIP</t>
  </si>
  <si>
    <t>45710K</t>
  </si>
  <si>
    <t>45.9/62.3</t>
  </si>
  <si>
    <t>FREEMAN GULCH WIDENING</t>
  </si>
  <si>
    <t>Future Need</t>
  </si>
  <si>
    <t>395</t>
  </si>
  <si>
    <t>44310K</t>
  </si>
  <si>
    <t>14.8/23.0</t>
  </si>
  <si>
    <t>INYOKERN 4 LANE</t>
  </si>
  <si>
    <t>SBD</t>
  </si>
  <si>
    <t>34040K</t>
  </si>
  <si>
    <t>R4.0/48.0</t>
  </si>
  <si>
    <t>US-395 Widening</t>
  </si>
  <si>
    <t>RIP (SBD)</t>
  </si>
  <si>
    <t>269900</t>
  </si>
  <si>
    <t>52.8/55.9</t>
  </si>
  <si>
    <t>Widen shoulders and construct pullouts</t>
  </si>
  <si>
    <t>INY</t>
  </si>
  <si>
    <t>21340K</t>
  </si>
  <si>
    <t>30.8/41.8</t>
  </si>
  <si>
    <t>Olancha and Cartago expressway</t>
  </si>
  <si>
    <t>23770K</t>
  </si>
  <si>
    <t>117.9/119.4</t>
  </si>
  <si>
    <t>Highpoint Curve Corrections</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</si>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</sst>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105</v>
      </c>
    </row>
    <row r="3" ht="12.75">
      <c r="B3" s="43"/>
    </row>
    <row r="4" ht="12.75">
      <c r="B4" s="46" t="s">
        <v>106</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109</v>
      </c>
    </row>
    <row r="7" ht="12.75">
      <c r="B7" s="50" t="s">
        <v>110</v>
      </c>
    </row>
    <row r="8" ht="12.75">
      <c r="B8" s="50" t="s">
        <v>111</v>
      </c>
    </row>
    <row r="9" ht="25.5">
      <c r="B9" s="50" t="s">
        <v>112</v>
      </c>
    </row>
    <row r="10" ht="12.75">
      <c r="B10" s="48"/>
    </row>
    <row r="11" ht="12.75">
      <c r="B11" s="49" t="s">
        <v>113</v>
      </c>
    </row>
    <row r="12" ht="12.75">
      <c r="B12" s="50" t="s">
        <v>114</v>
      </c>
    </row>
    <row r="13" ht="12.75">
      <c r="B13" s="50" t="s">
        <v>115</v>
      </c>
    </row>
    <row r="14" ht="12.75">
      <c r="B14" s="50" t="s">
        <v>116</v>
      </c>
    </row>
    <row r="15" ht="12.75">
      <c r="B15" s="48"/>
    </row>
    <row r="16" ht="12.75">
      <c r="B16" s="51" t="s">
        <v>117</v>
      </c>
    </row>
    <row r="17" ht="25.5">
      <c r="B17" s="48" t="s">
        <v>118</v>
      </c>
    </row>
    <row r="18" ht="12.75">
      <c r="B18" s="48" t="s">
        <v>119</v>
      </c>
    </row>
    <row r="19" ht="12.75">
      <c r="B19" s="48" t="s">
        <v>120</v>
      </c>
    </row>
    <row r="20" ht="25.5">
      <c r="B20" s="48" t="s">
        <v>121</v>
      </c>
    </row>
    <row r="21" ht="12.75">
      <c r="B21" s="48"/>
    </row>
    <row r="22" ht="38.25">
      <c r="B22" s="48" t="s">
        <v>122</v>
      </c>
    </row>
    <row r="23" ht="12.75">
      <c r="B23" s="48"/>
    </row>
    <row r="24" ht="12.75">
      <c r="B24" s="52" t="s">
        <v>123</v>
      </c>
    </row>
    <row r="25" ht="12.75">
      <c r="B25" s="48"/>
    </row>
    <row r="26" ht="12.75">
      <c r="B26" s="46" t="s">
        <v>124</v>
      </c>
    </row>
    <row r="27" ht="12.75">
      <c r="B27" s="53" t="s">
        <v>125</v>
      </c>
    </row>
    <row r="28" ht="12.75">
      <c r="B28" s="53" t="s">
        <v>126</v>
      </c>
    </row>
    <row r="29" ht="12.75">
      <c r="B29" s="53" t="s">
        <v>127</v>
      </c>
    </row>
    <row r="30" ht="12.75">
      <c r="B30" s="53" t="s">
        <v>128</v>
      </c>
    </row>
    <row r="31" ht="12.75">
      <c r="B31" s="53" t="s">
        <v>129</v>
      </c>
    </row>
    <row r="32" ht="12.75">
      <c r="B32" s="43"/>
    </row>
    <row r="33" ht="12.75">
      <c r="B33" s="43"/>
    </row>
    <row r="34" ht="12.75">
      <c r="B34" s="43"/>
    </row>
    <row r="35" ht="13.5" thickBot="1">
      <c r="B35" s="44"/>
    </row>
    <row r="36" ht="13.5" thickTop="1">
      <c r="B36" s="54" t="s">
        <v>130</v>
      </c>
    </row>
    <row r="100" spans="7:8" ht="12.75">
      <c r="G100" t="s">
        <v>107</v>
      </c>
      <c r="H100" t="s">
        <v>108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98"/>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28125" style="1" bestFit="1" customWidth="1"/>
    <col min="2" max="2" width="6.421875" style="1" bestFit="1" customWidth="1"/>
    <col min="3" max="3" width="9.140625" style="1" customWidth="1"/>
    <col min="4" max="4" width="33.140625" style="1" bestFit="1" customWidth="1"/>
    <col min="5" max="5" width="12.42187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2</v>
      </c>
      <c r="B1" s="10"/>
      <c r="C1" s="10"/>
      <c r="D1" s="10"/>
      <c r="E1" s="10"/>
      <c r="F1" s="10"/>
      <c r="G1" s="10"/>
      <c r="H1" s="10"/>
      <c r="I1" s="10"/>
      <c r="J1" s="10"/>
      <c r="K1" s="10"/>
      <c r="L1" s="10"/>
      <c r="M1" s="10"/>
      <c r="N1" s="10"/>
      <c r="O1" s="10"/>
      <c r="P1" s="10"/>
      <c r="Q1" s="10"/>
      <c r="R1" s="10"/>
      <c r="S1" s="10"/>
      <c r="T1" s="12" t="s">
        <v>91</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63</v>
      </c>
      <c r="C2" s="14" t="s">
        <v>64</v>
      </c>
      <c r="D2" s="14" t="s">
        <v>66</v>
      </c>
      <c r="E2" s="14"/>
      <c r="F2" s="15" t="s">
        <v>89</v>
      </c>
      <c r="G2" s="16"/>
      <c r="H2" s="16"/>
      <c r="I2" s="16"/>
      <c r="J2" s="16"/>
      <c r="K2" s="16"/>
      <c r="L2" s="16"/>
      <c r="M2" s="16"/>
      <c r="N2" s="15" t="s">
        <v>90</v>
      </c>
      <c r="O2" s="16"/>
      <c r="P2" s="16"/>
      <c r="Q2" s="16"/>
      <c r="R2" s="16"/>
      <c r="S2" s="16"/>
      <c r="T2" s="15" t="s">
        <v>77</v>
      </c>
      <c r="U2" s="16"/>
      <c r="V2" s="16"/>
      <c r="W2" s="16"/>
      <c r="X2" s="16"/>
      <c r="Y2" s="16"/>
      <c r="Z2" s="16"/>
      <c r="AA2" s="16"/>
      <c r="AB2" s="15" t="s">
        <v>78</v>
      </c>
      <c r="AC2" s="16"/>
      <c r="AD2" s="16"/>
      <c r="AE2" s="16"/>
      <c r="AF2" s="16"/>
      <c r="AG2" s="16"/>
      <c r="AH2" s="16"/>
      <c r="AI2" s="16"/>
      <c r="AJ2" s="15" t="s">
        <v>79</v>
      </c>
      <c r="AK2" s="16"/>
      <c r="AL2" s="16"/>
      <c r="AM2" s="16"/>
      <c r="AN2" s="16"/>
      <c r="AO2" s="16"/>
      <c r="AP2" s="16"/>
      <c r="AQ2" s="16"/>
      <c r="AR2" s="15" t="s">
        <v>80</v>
      </c>
      <c r="AS2" s="16"/>
      <c r="AT2" s="16"/>
      <c r="AU2" s="16"/>
      <c r="AV2" s="16"/>
      <c r="AW2" s="16"/>
      <c r="AX2" s="16"/>
      <c r="AY2" s="16"/>
      <c r="AZ2" s="15" t="s">
        <v>81</v>
      </c>
      <c r="BA2" s="16"/>
      <c r="BB2" s="16"/>
      <c r="BC2" s="16"/>
      <c r="BD2" s="16"/>
      <c r="BE2" s="16"/>
      <c r="BF2" s="16"/>
      <c r="BG2" s="16"/>
      <c r="BH2" s="15" t="s">
        <v>82</v>
      </c>
      <c r="BI2" s="16"/>
      <c r="BJ2" s="16"/>
      <c r="BK2" s="16"/>
      <c r="BL2" s="16"/>
      <c r="BM2" s="16"/>
      <c r="BN2" s="16"/>
      <c r="BO2" s="23"/>
      <c r="BP2" s="22"/>
      <c r="BW2" s="15" t="s">
        <v>89</v>
      </c>
      <c r="BX2" s="16" t="s">
        <v>89</v>
      </c>
      <c r="BY2" s="16"/>
      <c r="BZ2" s="16"/>
      <c r="CA2" s="16"/>
      <c r="CB2" s="16"/>
      <c r="CC2" s="16"/>
      <c r="CD2" s="16"/>
      <c r="CE2" s="15" t="s">
        <v>90</v>
      </c>
      <c r="CF2" s="16" t="s">
        <v>90</v>
      </c>
      <c r="CG2" s="16"/>
      <c r="CH2" s="16"/>
      <c r="CI2" s="16"/>
      <c r="CJ2" s="16"/>
    </row>
    <row r="3" spans="1:88" s="4" customFormat="1" ht="11.25">
      <c r="A3" s="17" t="s">
        <v>31</v>
      </c>
      <c r="B3" s="18" t="s">
        <v>62</v>
      </c>
      <c r="C3" s="18" t="s">
        <v>65</v>
      </c>
      <c r="D3" s="18" t="s">
        <v>67</v>
      </c>
      <c r="E3" s="18" t="s">
        <v>68</v>
      </c>
      <c r="F3" s="19" t="s">
        <v>69</v>
      </c>
      <c r="G3" s="20" t="s">
        <v>70</v>
      </c>
      <c r="H3" s="20" t="s">
        <v>71</v>
      </c>
      <c r="I3" s="20" t="s">
        <v>72</v>
      </c>
      <c r="J3" s="20" t="s">
        <v>73</v>
      </c>
      <c r="K3" s="20" t="s">
        <v>74</v>
      </c>
      <c r="L3" s="20" t="s">
        <v>75</v>
      </c>
      <c r="M3" s="20" t="s">
        <v>76</v>
      </c>
      <c r="N3" s="19" t="s">
        <v>83</v>
      </c>
      <c r="O3" s="21" t="s">
        <v>84</v>
      </c>
      <c r="P3" s="21" t="s">
        <v>85</v>
      </c>
      <c r="Q3" s="21" t="s">
        <v>86</v>
      </c>
      <c r="R3" s="21" t="s">
        <v>87</v>
      </c>
      <c r="S3" s="21" t="s">
        <v>88</v>
      </c>
      <c r="T3" s="19" t="s">
        <v>69</v>
      </c>
      <c r="U3" s="20" t="s">
        <v>70</v>
      </c>
      <c r="V3" s="20" t="s">
        <v>71</v>
      </c>
      <c r="W3" s="20" t="s">
        <v>72</v>
      </c>
      <c r="X3" s="20" t="s">
        <v>73</v>
      </c>
      <c r="Y3" s="20" t="s">
        <v>74</v>
      </c>
      <c r="Z3" s="20" t="s">
        <v>75</v>
      </c>
      <c r="AA3" s="20" t="s">
        <v>76</v>
      </c>
      <c r="AB3" s="19" t="s">
        <v>69</v>
      </c>
      <c r="AC3" s="20" t="s">
        <v>70</v>
      </c>
      <c r="AD3" s="20" t="s">
        <v>71</v>
      </c>
      <c r="AE3" s="20" t="s">
        <v>72</v>
      </c>
      <c r="AF3" s="20" t="s">
        <v>73</v>
      </c>
      <c r="AG3" s="20" t="s">
        <v>74</v>
      </c>
      <c r="AH3" s="20" t="s">
        <v>75</v>
      </c>
      <c r="AI3" s="20" t="s">
        <v>76</v>
      </c>
      <c r="AJ3" s="19" t="s">
        <v>69</v>
      </c>
      <c r="AK3" s="20" t="s">
        <v>70</v>
      </c>
      <c r="AL3" s="20" t="s">
        <v>71</v>
      </c>
      <c r="AM3" s="20" t="s">
        <v>72</v>
      </c>
      <c r="AN3" s="20" t="s">
        <v>73</v>
      </c>
      <c r="AO3" s="20" t="s">
        <v>74</v>
      </c>
      <c r="AP3" s="20" t="s">
        <v>75</v>
      </c>
      <c r="AQ3" s="20" t="s">
        <v>76</v>
      </c>
      <c r="AR3" s="19" t="s">
        <v>69</v>
      </c>
      <c r="AS3" s="20" t="s">
        <v>70</v>
      </c>
      <c r="AT3" s="20" t="s">
        <v>71</v>
      </c>
      <c r="AU3" s="20" t="s">
        <v>72</v>
      </c>
      <c r="AV3" s="20" t="s">
        <v>73</v>
      </c>
      <c r="AW3" s="20" t="s">
        <v>74</v>
      </c>
      <c r="AX3" s="20" t="s">
        <v>75</v>
      </c>
      <c r="AY3" s="20" t="s">
        <v>76</v>
      </c>
      <c r="AZ3" s="19" t="s">
        <v>69</v>
      </c>
      <c r="BA3" s="20" t="s">
        <v>70</v>
      </c>
      <c r="BB3" s="20" t="s">
        <v>71</v>
      </c>
      <c r="BC3" s="20" t="s">
        <v>72</v>
      </c>
      <c r="BD3" s="20" t="s">
        <v>73</v>
      </c>
      <c r="BE3" s="20" t="s">
        <v>74</v>
      </c>
      <c r="BF3" s="20" t="s">
        <v>75</v>
      </c>
      <c r="BG3" s="20" t="s">
        <v>76</v>
      </c>
      <c r="BH3" s="19" t="s">
        <v>69</v>
      </c>
      <c r="BI3" s="20" t="s">
        <v>70</v>
      </c>
      <c r="BJ3" s="20" t="s">
        <v>71</v>
      </c>
      <c r="BK3" s="20" t="s">
        <v>72</v>
      </c>
      <c r="BL3" s="20" t="s">
        <v>73</v>
      </c>
      <c r="BM3" s="20" t="s">
        <v>74</v>
      </c>
      <c r="BN3" s="20" t="s">
        <v>75</v>
      </c>
      <c r="BO3" s="24" t="s">
        <v>76</v>
      </c>
      <c r="BP3" s="22" t="s">
        <v>93</v>
      </c>
      <c r="BQ3" s="4" t="s">
        <v>94</v>
      </c>
      <c r="BR3" s="4" t="s">
        <v>95</v>
      </c>
      <c r="BS3" s="4" t="s">
        <v>96</v>
      </c>
      <c r="BT3" s="4" t="s">
        <v>97</v>
      </c>
      <c r="BU3" s="4" t="s">
        <v>98</v>
      </c>
      <c r="BW3" s="19" t="s">
        <v>69</v>
      </c>
      <c r="BX3" s="20" t="s">
        <v>69</v>
      </c>
      <c r="BY3" s="20" t="s">
        <v>71</v>
      </c>
      <c r="BZ3" s="20" t="s">
        <v>71</v>
      </c>
      <c r="CA3" s="20" t="s">
        <v>73</v>
      </c>
      <c r="CB3" s="20" t="s">
        <v>73</v>
      </c>
      <c r="CC3" s="20" t="s">
        <v>75</v>
      </c>
      <c r="CD3" s="20" t="s">
        <v>75</v>
      </c>
      <c r="CE3" s="19" t="s">
        <v>83</v>
      </c>
      <c r="CF3" s="21" t="s">
        <v>83</v>
      </c>
      <c r="CG3" s="21" t="s">
        <v>85</v>
      </c>
      <c r="CH3" s="21" t="s">
        <v>85</v>
      </c>
      <c r="CI3" s="21" t="s">
        <v>87</v>
      </c>
      <c r="CJ3" s="21" t="s">
        <v>87</v>
      </c>
    </row>
    <row r="4" spans="1:102" ht="11.25">
      <c r="A4" s="1" t="s">
        <v>1</v>
      </c>
      <c r="B4" s="2" t="str">
        <f>HYPERLINK("http://www.dot.ca.gov/hq/transprog/stip2004/ff_sheets/09-2009.xls","2009")</f>
        <v>2009</v>
      </c>
      <c r="C4" s="1" t="s">
        <v>0</v>
      </c>
      <c r="D4" s="1" t="s">
        <v>2</v>
      </c>
      <c r="E4" s="1" t="s">
        <v>3</v>
      </c>
      <c r="F4" s="7">
        <f ca="1">INDIRECT("T4")+INDIRECT("AB4")+INDIRECT("AJ4")+INDIRECT("AR4")+INDIRECT("AZ4")+INDIRECT("BH4")</f>
        <v>1310</v>
      </c>
      <c r="G4" s="6">
        <f ca="1">INDIRECT("U4")+INDIRECT("AC4")+INDIRECT("AK4")+INDIRECT("AS4")+INDIRECT("BA4")+INDIRECT("BI4")</f>
        <v>0</v>
      </c>
      <c r="H4" s="6">
        <f ca="1">INDIRECT("V4")+INDIRECT("AD4")+INDIRECT("AL4")+INDIRECT("AT4")+INDIRECT("BB4")+INDIRECT("BJ4")</f>
        <v>0</v>
      </c>
      <c r="I4" s="6">
        <f ca="1">INDIRECT("W4")+INDIRECT("AE4")+INDIRECT("AM4")+INDIRECT("AU4")+INDIRECT("BC4")+INDIRECT("BK4")</f>
        <v>0</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1</v>
      </c>
      <c r="O4" s="6">
        <f ca="1">INDIRECT("AB4")+INDIRECT("AC4")+INDIRECT("AD4")+INDIRECT("AE4")+INDIRECT("AF4")+INDIRECT("AG4")+INDIRECT("AH4")+INDIRECT("AI4")</f>
        <v>1294</v>
      </c>
      <c r="P4" s="6">
        <f ca="1">INDIRECT("AJ4")+INDIRECT("AK4")+INDIRECT("AL4")+INDIRECT("AM4")+INDIRECT("AN4")+INDIRECT("AO4")+INDIRECT("AP4")+INDIRECT("AQ4")</f>
        <v>0</v>
      </c>
      <c r="Q4" s="6">
        <f ca="1">INDIRECT("AR4")+INDIRECT("AS4")+INDIRECT("AT4")+INDIRECT("AU4")+INDIRECT("AV4")+INDIRECT("AW4")+INDIRECT("AX4")+INDIRECT("AY4")</f>
        <v>15</v>
      </c>
      <c r="R4" s="6">
        <f ca="1">INDIRECT("AZ4")+INDIRECT("BA4")+INDIRECT("BB4")+INDIRECT("BC4")+INDIRECT("BD4")+INDIRECT("BE4")+INDIRECT("BF4")+INDIRECT("BG4")</f>
        <v>0</v>
      </c>
      <c r="S4" s="6">
        <f ca="1">INDIRECT("BH4")+INDIRECT("BI4")+INDIRECT("BJ4")+INDIRECT("BK4")+INDIRECT("BL4")+INDIRECT("BM4")+INDIRECT("BN4")+INDIRECT("BO4")</f>
        <v>0</v>
      </c>
      <c r="T4" s="28">
        <v>1</v>
      </c>
      <c r="U4" s="29"/>
      <c r="V4" s="29"/>
      <c r="W4" s="29"/>
      <c r="X4" s="29"/>
      <c r="Y4" s="29"/>
      <c r="Z4" s="29"/>
      <c r="AA4" s="29"/>
      <c r="AB4" s="28">
        <v>1294</v>
      </c>
      <c r="AC4" s="29"/>
      <c r="AD4" s="29"/>
      <c r="AE4" s="29"/>
      <c r="AF4" s="29"/>
      <c r="AG4" s="29"/>
      <c r="AH4" s="29"/>
      <c r="AI4" s="29"/>
      <c r="AJ4" s="28"/>
      <c r="AK4" s="29"/>
      <c r="AL4" s="29"/>
      <c r="AM4" s="29"/>
      <c r="AN4" s="29"/>
      <c r="AO4" s="29"/>
      <c r="AP4" s="29"/>
      <c r="AQ4" s="29"/>
      <c r="AR4" s="28">
        <v>15</v>
      </c>
      <c r="AS4" s="29"/>
      <c r="AT4" s="29"/>
      <c r="AU4" s="29"/>
      <c r="AV4" s="29"/>
      <c r="AW4" s="29"/>
      <c r="AX4" s="29"/>
      <c r="AY4" s="29"/>
      <c r="AZ4" s="28"/>
      <c r="BA4" s="29"/>
      <c r="BB4" s="29"/>
      <c r="BC4" s="29"/>
      <c r="BD4" s="29"/>
      <c r="BE4" s="29"/>
      <c r="BF4" s="29"/>
      <c r="BG4" s="29"/>
      <c r="BH4" s="28"/>
      <c r="BI4" s="29"/>
      <c r="BJ4" s="29"/>
      <c r="BK4" s="29"/>
      <c r="BL4" s="29"/>
      <c r="BM4" s="29"/>
      <c r="BN4" s="29"/>
      <c r="BO4" s="29"/>
      <c r="BP4" s="9">
        <v>13000000919</v>
      </c>
      <c r="BQ4" s="1" t="s">
        <v>3</v>
      </c>
      <c r="BR4" s="1" t="s">
        <v>0</v>
      </c>
      <c r="BS4" s="1" t="s">
        <v>0</v>
      </c>
      <c r="BT4" s="1" t="s">
        <v>0</v>
      </c>
      <c r="BU4" s="1" t="s">
        <v>0</v>
      </c>
      <c r="BW4" s="1">
        <f ca="1">INDIRECT("T4")+2*INDIRECT("AB4")+3*INDIRECT("AJ4")+4*INDIRECT("AR4")+5*INDIRECT("AZ4")+6*INDIRECT("BH4")</f>
        <v>2649</v>
      </c>
      <c r="BX4" s="1">
        <v>2649</v>
      </c>
      <c r="BY4" s="1">
        <f ca="1">INDIRECT("U4")+2*INDIRECT("AC4")+3*INDIRECT("AK4")+4*INDIRECT("AS4")+5*INDIRECT("BA4")+6*INDIRECT("BI4")</f>
        <v>0</v>
      </c>
      <c r="BZ4" s="1">
        <v>0</v>
      </c>
      <c r="CA4" s="1">
        <f ca="1">INDIRECT("V4")+2*INDIRECT("AD4")+3*INDIRECT("AL4")+4*INDIRECT("AT4")+5*INDIRECT("BB4")+6*INDIRECT("BJ4")</f>
        <v>0</v>
      </c>
      <c r="CB4" s="1">
        <v>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1</v>
      </c>
      <c r="CN4" s="1">
        <v>1</v>
      </c>
      <c r="CO4" s="1">
        <f ca="1">INDIRECT("AB4")+2*INDIRECT("AC4")+3*INDIRECT("AD4")+4*INDIRECT("AE4")+5*INDIRECT("AF4")+6*INDIRECT("AG4")+7*INDIRECT("AH4")+8*INDIRECT("AI4")</f>
        <v>1294</v>
      </c>
      <c r="CP4" s="1">
        <v>1294</v>
      </c>
      <c r="CQ4" s="1">
        <f ca="1">INDIRECT("AJ4")+2*INDIRECT("AK4")+3*INDIRECT("AL4")+4*INDIRECT("AM4")+5*INDIRECT("AN4")+6*INDIRECT("AO4")+7*INDIRECT("AP4")+8*INDIRECT("AQ4")</f>
        <v>0</v>
      </c>
      <c r="CR4" s="1">
        <v>0</v>
      </c>
      <c r="CS4" s="1">
        <f ca="1">INDIRECT("AR4")+2*INDIRECT("AS4")+3*INDIRECT("AT4")+4*INDIRECT("AU4")+5*INDIRECT("AV4")+6*INDIRECT("AW4")+7*INDIRECT("AX4")+8*INDIRECT("AY4")</f>
        <v>15</v>
      </c>
      <c r="CT4" s="1">
        <v>15</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73" ht="11.25">
      <c r="A5" s="1" t="s">
        <v>0</v>
      </c>
      <c r="B5" s="1" t="s">
        <v>4</v>
      </c>
      <c r="C5" s="1" t="s">
        <v>0</v>
      </c>
      <c r="D5" s="1" t="s">
        <v>5</v>
      </c>
      <c r="E5" s="1" t="s">
        <v>6</v>
      </c>
      <c r="F5" s="7">
        <f>SUM(F4:F4)</f>
        <v>1310</v>
      </c>
      <c r="G5" s="6">
        <f>SUM(G4:G4)</f>
        <v>0</v>
      </c>
      <c r="H5" s="6">
        <f>SUM(H4:H4)</f>
        <v>0</v>
      </c>
      <c r="I5" s="6">
        <f>SUM(I4:I4)</f>
        <v>0</v>
      </c>
      <c r="J5" s="6">
        <f>SUM(J4:J4)</f>
        <v>0</v>
      </c>
      <c r="K5" s="6">
        <f>SUM(K4:K4)</f>
        <v>0</v>
      </c>
      <c r="L5" s="6">
        <f>SUM(L4:L4)</f>
        <v>0</v>
      </c>
      <c r="M5" s="6">
        <f>SUM(M4:M4)</f>
        <v>0</v>
      </c>
      <c r="N5" s="7">
        <f>SUM(N4:N4)</f>
        <v>1</v>
      </c>
      <c r="O5" s="6">
        <f>SUM(O4:O4)</f>
        <v>1294</v>
      </c>
      <c r="P5" s="6">
        <f>SUM(P4:P4)</f>
        <v>0</v>
      </c>
      <c r="Q5" s="6">
        <f>SUM(Q4:Q4)</f>
        <v>15</v>
      </c>
      <c r="R5" s="6">
        <f>SUM(R4:R4)</f>
        <v>0</v>
      </c>
      <c r="S5" s="6">
        <f>SUM(S4:S4)</f>
        <v>0</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92</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HYPERLINK("http://www.dot.ca.gov/hq/transprog/stip2004/ff_sheets/09-2012.xls","2012")</f>
        <v>2012</v>
      </c>
      <c r="C7" s="30" t="s">
        <v>0</v>
      </c>
      <c r="D7" s="30" t="s">
        <v>2</v>
      </c>
      <c r="E7" s="30" t="s">
        <v>3</v>
      </c>
      <c r="F7" s="32">
        <f ca="1">INDIRECT("T7")+INDIRECT("AB7")+INDIRECT("AJ7")+INDIRECT("AR7")+INDIRECT("AZ7")+INDIRECT("BH7")</f>
        <v>0</v>
      </c>
      <c r="G7" s="33">
        <f ca="1">INDIRECT("U7")+INDIRECT("AC7")+INDIRECT("AK7")+INDIRECT("AS7")+INDIRECT("BA7")+INDIRECT("BI7")</f>
        <v>0</v>
      </c>
      <c r="H7" s="33">
        <f ca="1">INDIRECT("V7")+INDIRECT("AD7")+INDIRECT("AL7")+INDIRECT("AT7")+INDIRECT("BB7")+INDIRECT("BJ7")</f>
        <v>0</v>
      </c>
      <c r="I7" s="33">
        <f ca="1">INDIRECT("W7")+INDIRECT("AE7")+INDIRECT("AM7")+INDIRECT("AU7")+INDIRECT("BC7")+INDIRECT("BK7")</f>
        <v>101</v>
      </c>
      <c r="J7" s="33">
        <f ca="1">INDIRECT("X7")+INDIRECT("AF7")+INDIRECT("AN7")+INDIRECT("AV7")+INDIRECT("BD7")+INDIRECT("BL7")</f>
        <v>958</v>
      </c>
      <c r="K7" s="33">
        <f ca="1">INDIRECT("Y7")+INDIRECT("AG7")+INDIRECT("AO7")+INDIRECT("AW7")+INDIRECT("BE7")+INDIRECT("BM7")</f>
        <v>0</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55</v>
      </c>
      <c r="O7" s="33">
        <f ca="1">INDIRECT("AB7")+INDIRECT("AC7")+INDIRECT("AD7")+INDIRECT("AE7")+INDIRECT("AF7")+INDIRECT("AG7")+INDIRECT("AH7")+INDIRECT("AI7")</f>
        <v>958</v>
      </c>
      <c r="P7" s="33">
        <f ca="1">INDIRECT("AJ7")+INDIRECT("AK7")+INDIRECT("AL7")+INDIRECT("AM7")+INDIRECT("AN7")+INDIRECT("AO7")+INDIRECT("AP7")+INDIRECT("AQ7")</f>
        <v>28</v>
      </c>
      <c r="Q7" s="33">
        <f ca="1">INDIRECT("AR7")+INDIRECT("AS7")+INDIRECT("AT7")+INDIRECT("AU7")+INDIRECT("AV7")+INDIRECT("AW7")+INDIRECT("AX7")+INDIRECT("AY7")</f>
        <v>18</v>
      </c>
      <c r="R7" s="33">
        <f ca="1">INDIRECT("AZ7")+INDIRECT("BA7")+INDIRECT("BB7")+INDIRECT("BC7")+INDIRECT("BD7")+INDIRECT("BE7")+INDIRECT("BF7")+INDIRECT("BG7")</f>
        <v>0</v>
      </c>
      <c r="S7" s="33">
        <f ca="1">INDIRECT("BH7")+INDIRECT("BI7")+INDIRECT("BJ7")+INDIRECT("BK7")+INDIRECT("BL7")+INDIRECT("BM7")+INDIRECT("BN7")+INDIRECT("BO7")</f>
        <v>0</v>
      </c>
      <c r="T7" s="34"/>
      <c r="U7" s="35"/>
      <c r="V7" s="35"/>
      <c r="W7" s="35">
        <v>55</v>
      </c>
      <c r="X7" s="35"/>
      <c r="Y7" s="35"/>
      <c r="Z7" s="35"/>
      <c r="AA7" s="35"/>
      <c r="AB7" s="34"/>
      <c r="AC7" s="35"/>
      <c r="AD7" s="35"/>
      <c r="AE7" s="35"/>
      <c r="AF7" s="35">
        <v>958</v>
      </c>
      <c r="AG7" s="35"/>
      <c r="AH7" s="35"/>
      <c r="AI7" s="35"/>
      <c r="AJ7" s="34"/>
      <c r="AK7" s="35"/>
      <c r="AL7" s="35"/>
      <c r="AM7" s="35">
        <v>28</v>
      </c>
      <c r="AN7" s="35"/>
      <c r="AO7" s="35"/>
      <c r="AP7" s="35"/>
      <c r="AQ7" s="35"/>
      <c r="AR7" s="34"/>
      <c r="AS7" s="35"/>
      <c r="AT7" s="35"/>
      <c r="AU7" s="35">
        <v>18</v>
      </c>
      <c r="AV7" s="35"/>
      <c r="AW7" s="35"/>
      <c r="AX7" s="35"/>
      <c r="AY7" s="35"/>
      <c r="AZ7" s="34"/>
      <c r="BA7" s="35"/>
      <c r="BB7" s="35"/>
      <c r="BC7" s="35"/>
      <c r="BD7" s="35"/>
      <c r="BE7" s="35"/>
      <c r="BF7" s="35"/>
      <c r="BG7" s="35"/>
      <c r="BH7" s="34"/>
      <c r="BI7" s="35"/>
      <c r="BJ7" s="35"/>
      <c r="BK7" s="35"/>
      <c r="BL7" s="35"/>
      <c r="BM7" s="35"/>
      <c r="BN7" s="35"/>
      <c r="BO7" s="36"/>
      <c r="BP7" s="9">
        <v>13000001148</v>
      </c>
      <c r="BQ7" s="1" t="s">
        <v>3</v>
      </c>
      <c r="BR7" s="1" t="s">
        <v>0</v>
      </c>
      <c r="BS7" s="1" t="s">
        <v>0</v>
      </c>
      <c r="BT7" s="1" t="s">
        <v>0</v>
      </c>
      <c r="BU7" s="1" t="s">
        <v>0</v>
      </c>
      <c r="BW7" s="1">
        <f ca="1">INDIRECT("T7")+2*INDIRECT("AB7")+3*INDIRECT("AJ7")+4*INDIRECT("AR7")+5*INDIRECT("AZ7")+6*INDIRECT("BH7")</f>
        <v>0</v>
      </c>
      <c r="BX7" s="1">
        <v>0</v>
      </c>
      <c r="BY7" s="1">
        <f ca="1">INDIRECT("U7")+2*INDIRECT("AC7")+3*INDIRECT("AK7")+4*INDIRECT("AS7")+5*INDIRECT("BA7")+6*INDIRECT("BI7")</f>
        <v>0</v>
      </c>
      <c r="BZ7" s="1">
        <v>0</v>
      </c>
      <c r="CA7" s="1">
        <f ca="1">INDIRECT("V7")+2*INDIRECT("AD7")+3*INDIRECT("AL7")+4*INDIRECT("AT7")+5*INDIRECT("BB7")+6*INDIRECT("BJ7")</f>
        <v>0</v>
      </c>
      <c r="CB7" s="1">
        <v>0</v>
      </c>
      <c r="CC7" s="1">
        <f ca="1">INDIRECT("W7")+2*INDIRECT("AE7")+3*INDIRECT("AM7")+4*INDIRECT("AU7")+5*INDIRECT("BC7")+6*INDIRECT("BK7")</f>
        <v>211</v>
      </c>
      <c r="CD7" s="1">
        <v>211</v>
      </c>
      <c r="CE7" s="1">
        <f ca="1">INDIRECT("X7")+2*INDIRECT("AF7")+3*INDIRECT("AN7")+4*INDIRECT("AV7")+5*INDIRECT("BD7")+6*INDIRECT("BL7")</f>
        <v>1916</v>
      </c>
      <c r="CF7" s="1">
        <v>1916</v>
      </c>
      <c r="CG7" s="1">
        <f ca="1">INDIRECT("Y7")+2*INDIRECT("AG7")+3*INDIRECT("AO7")+4*INDIRECT("AW7")+5*INDIRECT("BE7")+6*INDIRECT("BM7")</f>
        <v>0</v>
      </c>
      <c r="CH7" s="1">
        <v>0</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220</v>
      </c>
      <c r="CN7" s="1">
        <v>220</v>
      </c>
      <c r="CO7" s="1">
        <f ca="1">INDIRECT("AB7")+2*INDIRECT("AC7")+3*INDIRECT("AD7")+4*INDIRECT("AE7")+5*INDIRECT("AF7")+6*INDIRECT("AG7")+7*INDIRECT("AH7")+8*INDIRECT("AI7")</f>
        <v>4790</v>
      </c>
      <c r="CP7" s="1">
        <v>4790</v>
      </c>
      <c r="CQ7" s="1">
        <f ca="1">INDIRECT("AJ7")+2*INDIRECT("AK7")+3*INDIRECT("AL7")+4*INDIRECT("AM7")+5*INDIRECT("AN7")+6*INDIRECT("AO7")+7*INDIRECT("AP7")+8*INDIRECT("AQ7")</f>
        <v>112</v>
      </c>
      <c r="CR7" s="1">
        <v>112</v>
      </c>
      <c r="CS7" s="1">
        <f ca="1">INDIRECT("AR7")+2*INDIRECT("AS7")+3*INDIRECT("AT7")+4*INDIRECT("AU7")+5*INDIRECT("AV7")+6*INDIRECT("AW7")+7*INDIRECT("AX7")+8*INDIRECT("AY7")</f>
        <v>72</v>
      </c>
      <c r="CT7" s="1">
        <v>72</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73" ht="11.25">
      <c r="A8" s="1" t="s">
        <v>0</v>
      </c>
      <c r="B8" s="1" t="s">
        <v>0</v>
      </c>
      <c r="C8" s="1" t="s">
        <v>0</v>
      </c>
      <c r="D8" s="1" t="s">
        <v>7</v>
      </c>
      <c r="E8" s="1" t="s">
        <v>6</v>
      </c>
      <c r="F8" s="7">
        <f>SUM(F7:F7)</f>
        <v>0</v>
      </c>
      <c r="G8" s="6">
        <f>SUM(G7:G7)</f>
        <v>0</v>
      </c>
      <c r="H8" s="6">
        <f>SUM(H7:H7)</f>
        <v>0</v>
      </c>
      <c r="I8" s="6">
        <f>SUM(I7:I7)</f>
        <v>101</v>
      </c>
      <c r="J8" s="6">
        <f>SUM(J7:J7)</f>
        <v>958</v>
      </c>
      <c r="K8" s="6">
        <f>SUM(K7:K7)</f>
        <v>0</v>
      </c>
      <c r="L8" s="6">
        <f>SUM(L7:L7)</f>
        <v>0</v>
      </c>
      <c r="M8" s="6">
        <f>SUM(M7:M7)</f>
        <v>0</v>
      </c>
      <c r="N8" s="7">
        <f>SUM(N7:N7)</f>
        <v>55</v>
      </c>
      <c r="O8" s="6">
        <f>SUM(O7:O7)</f>
        <v>958</v>
      </c>
      <c r="P8" s="6">
        <f>SUM(P7:P7)</f>
        <v>28</v>
      </c>
      <c r="Q8" s="6">
        <f>SUM(Q7:Q7)</f>
        <v>18</v>
      </c>
      <c r="R8" s="6">
        <f>SUM(R7:R7)</f>
        <v>0</v>
      </c>
      <c r="S8" s="6">
        <f>SUM(S7:S7)</f>
        <v>0</v>
      </c>
      <c r="T8" s="8"/>
      <c r="U8" s="5"/>
      <c r="V8" s="5"/>
      <c r="W8" s="5"/>
      <c r="X8" s="5"/>
      <c r="Y8" s="5"/>
      <c r="Z8" s="5"/>
      <c r="AA8" s="5"/>
      <c r="AB8" s="8"/>
      <c r="AC8" s="5"/>
      <c r="AD8" s="5"/>
      <c r="AE8" s="5"/>
      <c r="AF8" s="5"/>
      <c r="AG8" s="5"/>
      <c r="AH8" s="5"/>
      <c r="AI8" s="5"/>
      <c r="AJ8" s="8"/>
      <c r="AK8" s="5"/>
      <c r="AL8" s="5"/>
      <c r="AM8" s="5"/>
      <c r="AN8" s="5"/>
      <c r="AO8" s="5"/>
      <c r="AP8" s="5"/>
      <c r="AQ8" s="5"/>
      <c r="AR8" s="8"/>
      <c r="AS8" s="5"/>
      <c r="AT8" s="5"/>
      <c r="AU8" s="5"/>
      <c r="AV8" s="5"/>
      <c r="AW8" s="5"/>
      <c r="AX8" s="5"/>
      <c r="AY8" s="5"/>
      <c r="AZ8" s="8"/>
      <c r="BA8" s="5"/>
      <c r="BB8" s="5"/>
      <c r="BC8" s="5"/>
      <c r="BD8" s="5"/>
      <c r="BE8" s="5"/>
      <c r="BF8" s="5"/>
      <c r="BG8" s="5"/>
      <c r="BH8" s="8"/>
      <c r="BI8" s="5"/>
      <c r="BJ8" s="5"/>
      <c r="BK8" s="5"/>
      <c r="BL8" s="5"/>
      <c r="BM8" s="5"/>
      <c r="BN8" s="5"/>
      <c r="BO8" s="5"/>
      <c r="BP8" s="9">
        <v>0</v>
      </c>
      <c r="BQ8" s="1" t="s">
        <v>0</v>
      </c>
      <c r="BR8" s="1" t="s">
        <v>0</v>
      </c>
      <c r="BS8" s="1" t="s">
        <v>0</v>
      </c>
      <c r="BT8" s="1" t="s">
        <v>0</v>
      </c>
      <c r="BU8" s="1" t="s">
        <v>0</v>
      </c>
    </row>
    <row r="9" spans="1:73" ht="11.25">
      <c r="A9" s="25"/>
      <c r="B9" s="25"/>
      <c r="C9" s="27" t="s">
        <v>92</v>
      </c>
      <c r="D9" s="26" t="s">
        <v>0</v>
      </c>
      <c r="E9" s="1" t="s">
        <v>0</v>
      </c>
      <c r="F9" s="7"/>
      <c r="G9" s="6"/>
      <c r="H9" s="6"/>
      <c r="I9" s="6"/>
      <c r="J9" s="6"/>
      <c r="K9" s="6"/>
      <c r="L9" s="6"/>
      <c r="M9" s="6"/>
      <c r="N9" s="7"/>
      <c r="O9" s="6"/>
      <c r="P9" s="6"/>
      <c r="Q9" s="6"/>
      <c r="R9" s="6"/>
      <c r="S9" s="6"/>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1:102" ht="11.25">
      <c r="A10" s="30" t="s">
        <v>1</v>
      </c>
      <c r="B10" s="31" t="str">
        <f>HYPERLINK("http://www.dot.ca.gov/hq/transprog/stip2004/ff_sheets/09-2020.xls","2020")</f>
        <v>2020</v>
      </c>
      <c r="C10" s="30" t="s">
        <v>0</v>
      </c>
      <c r="D10" s="30" t="s">
        <v>2</v>
      </c>
      <c r="E10" s="30" t="s">
        <v>3</v>
      </c>
      <c r="F10" s="32">
        <f ca="1">INDIRECT("T10")+INDIRECT("AB10")+INDIRECT("AJ10")+INDIRECT("AR10")+INDIRECT("AZ10")+INDIRECT("BH10")</f>
        <v>0</v>
      </c>
      <c r="G10" s="33">
        <f ca="1">INDIRECT("U10")+INDIRECT("AC10")+INDIRECT("AK10")+INDIRECT("AS10")+INDIRECT("BA10")+INDIRECT("BI10")</f>
        <v>0</v>
      </c>
      <c r="H10" s="33">
        <f ca="1">INDIRECT("V10")+INDIRECT("AD10")+INDIRECT("AL10")+INDIRECT("AT10")+INDIRECT("BB10")+INDIRECT("BJ10")</f>
        <v>0</v>
      </c>
      <c r="I10" s="33">
        <f ca="1">INDIRECT("W10")+INDIRECT("AE10")+INDIRECT("AM10")+INDIRECT("AU10")+INDIRECT("BC10")+INDIRECT("BK10")</f>
        <v>88</v>
      </c>
      <c r="J10" s="33">
        <f ca="1">INDIRECT("X10")+INDIRECT("AF10")+INDIRECT("AN10")+INDIRECT("AV10")+INDIRECT("BD10")+INDIRECT("BL10")</f>
        <v>0</v>
      </c>
      <c r="K10" s="33">
        <f ca="1">INDIRECT("Y10")+INDIRECT("AG10")+INDIRECT("AO10")+INDIRECT("AW10")+INDIRECT("BE10")+INDIRECT("BM10")</f>
        <v>1344</v>
      </c>
      <c r="L10" s="33">
        <f ca="1">INDIRECT("Z10")+INDIRECT("AH10")+INDIRECT("AP10")+INDIRECT("AX10")+INDIRECT("BF10")+INDIRECT("BN10")</f>
        <v>0</v>
      </c>
      <c r="M10" s="33">
        <f ca="1">INDIRECT("AA10")+INDIRECT("AI10")+INDIRECT("AQ10")+INDIRECT("AY10")+INDIRECT("BG10")+INDIRECT("BO10")</f>
        <v>0</v>
      </c>
      <c r="N10" s="32">
        <f ca="1">INDIRECT("T10")+INDIRECT("U10")+INDIRECT("V10")+INDIRECT("W10")+INDIRECT("X10")+INDIRECT("Y10")+INDIRECT("Z10")+INDIRECT("AA10")</f>
        <v>28</v>
      </c>
      <c r="O10" s="33">
        <f ca="1">INDIRECT("AB10")+INDIRECT("AC10")+INDIRECT("AD10")+INDIRECT("AE10")+INDIRECT("AF10")+INDIRECT("AG10")+INDIRECT("AH10")+INDIRECT("AI10")</f>
        <v>1344</v>
      </c>
      <c r="P10" s="33">
        <f ca="1">INDIRECT("AJ10")+INDIRECT("AK10")+INDIRECT("AL10")+INDIRECT("AM10")+INDIRECT("AN10")+INDIRECT("AO10")+INDIRECT("AP10")+INDIRECT("AQ10")</f>
        <v>36</v>
      </c>
      <c r="Q10" s="33">
        <f ca="1">INDIRECT("AR10")+INDIRECT("AS10")+INDIRECT("AT10")+INDIRECT("AU10")+INDIRECT("AV10")+INDIRECT("AW10")+INDIRECT("AX10")+INDIRECT("AY10")</f>
        <v>24</v>
      </c>
      <c r="R10" s="33">
        <f ca="1">INDIRECT("AZ10")+INDIRECT("BA10")+INDIRECT("BB10")+INDIRECT("BC10")+INDIRECT("BD10")+INDIRECT("BE10")+INDIRECT("BF10")+INDIRECT("BG10")</f>
        <v>0</v>
      </c>
      <c r="S10" s="33">
        <f ca="1">INDIRECT("BH10")+INDIRECT("BI10")+INDIRECT("BJ10")+INDIRECT("BK10")+INDIRECT("BL10")+INDIRECT("BM10")+INDIRECT("BN10")+INDIRECT("BO10")</f>
        <v>0</v>
      </c>
      <c r="T10" s="34"/>
      <c r="U10" s="35"/>
      <c r="V10" s="35"/>
      <c r="W10" s="35">
        <v>28</v>
      </c>
      <c r="X10" s="35"/>
      <c r="Y10" s="35"/>
      <c r="Z10" s="35"/>
      <c r="AA10" s="35"/>
      <c r="AB10" s="34"/>
      <c r="AC10" s="35"/>
      <c r="AD10" s="35"/>
      <c r="AE10" s="35"/>
      <c r="AF10" s="35"/>
      <c r="AG10" s="35">
        <v>1344</v>
      </c>
      <c r="AH10" s="35"/>
      <c r="AI10" s="35"/>
      <c r="AJ10" s="34"/>
      <c r="AK10" s="35"/>
      <c r="AL10" s="35"/>
      <c r="AM10" s="35">
        <v>36</v>
      </c>
      <c r="AN10" s="35"/>
      <c r="AO10" s="35"/>
      <c r="AP10" s="35"/>
      <c r="AQ10" s="35"/>
      <c r="AR10" s="34"/>
      <c r="AS10" s="35"/>
      <c r="AT10" s="35"/>
      <c r="AU10" s="35">
        <v>24</v>
      </c>
      <c r="AV10" s="35"/>
      <c r="AW10" s="35"/>
      <c r="AX10" s="35"/>
      <c r="AY10" s="35"/>
      <c r="AZ10" s="34"/>
      <c r="BA10" s="35"/>
      <c r="BB10" s="35"/>
      <c r="BC10" s="35"/>
      <c r="BD10" s="35"/>
      <c r="BE10" s="35"/>
      <c r="BF10" s="35"/>
      <c r="BG10" s="35"/>
      <c r="BH10" s="34"/>
      <c r="BI10" s="35"/>
      <c r="BJ10" s="35"/>
      <c r="BK10" s="35"/>
      <c r="BL10" s="35"/>
      <c r="BM10" s="35"/>
      <c r="BN10" s="35"/>
      <c r="BO10" s="36"/>
      <c r="BP10" s="9">
        <v>13000001151</v>
      </c>
      <c r="BQ10" s="1" t="s">
        <v>3</v>
      </c>
      <c r="BR10" s="1" t="s">
        <v>0</v>
      </c>
      <c r="BS10" s="1" t="s">
        <v>0</v>
      </c>
      <c r="BT10" s="1" t="s">
        <v>0</v>
      </c>
      <c r="BU10" s="1" t="s">
        <v>0</v>
      </c>
      <c r="BW10" s="1">
        <f ca="1">INDIRECT("T10")+2*INDIRECT("AB10")+3*INDIRECT("AJ10")+4*INDIRECT("AR10")+5*INDIRECT("AZ10")+6*INDIRECT("BH10")</f>
        <v>0</v>
      </c>
      <c r="BX10" s="1">
        <v>0</v>
      </c>
      <c r="BY10" s="1">
        <f ca="1">INDIRECT("U10")+2*INDIRECT("AC10")+3*INDIRECT("AK10")+4*INDIRECT("AS10")+5*INDIRECT("BA10")+6*INDIRECT("BI10")</f>
        <v>0</v>
      </c>
      <c r="BZ10" s="1">
        <v>0</v>
      </c>
      <c r="CA10" s="1">
        <f ca="1">INDIRECT("V10")+2*INDIRECT("AD10")+3*INDIRECT("AL10")+4*INDIRECT("AT10")+5*INDIRECT("BB10")+6*INDIRECT("BJ10")</f>
        <v>0</v>
      </c>
      <c r="CB10" s="1">
        <v>0</v>
      </c>
      <c r="CC10" s="1">
        <f ca="1">INDIRECT("W10")+2*INDIRECT("AE10")+3*INDIRECT("AM10")+4*INDIRECT("AU10")+5*INDIRECT("BC10")+6*INDIRECT("BK10")</f>
        <v>232</v>
      </c>
      <c r="CD10" s="1">
        <v>232</v>
      </c>
      <c r="CE10" s="1">
        <f ca="1">INDIRECT("X10")+2*INDIRECT("AF10")+3*INDIRECT("AN10")+4*INDIRECT("AV10")+5*INDIRECT("BD10")+6*INDIRECT("BL10")</f>
        <v>0</v>
      </c>
      <c r="CF10" s="1">
        <v>0</v>
      </c>
      <c r="CG10" s="1">
        <f ca="1">INDIRECT("Y10")+2*INDIRECT("AG10")+3*INDIRECT("AO10")+4*INDIRECT("AW10")+5*INDIRECT("BE10")+6*INDIRECT("BM10")</f>
        <v>2688</v>
      </c>
      <c r="CH10" s="1">
        <v>2688</v>
      </c>
      <c r="CI10" s="1">
        <f ca="1">INDIRECT("Z10")+2*INDIRECT("AH10")+3*INDIRECT("AP10")+4*INDIRECT("AX10")+5*INDIRECT("BF10")+6*INDIRECT("BN10")</f>
        <v>0</v>
      </c>
      <c r="CJ10" s="1">
        <v>0</v>
      </c>
      <c r="CK10" s="1">
        <f ca="1">INDIRECT("AA10")+2*INDIRECT("AI10")+3*INDIRECT("AQ10")+4*INDIRECT("AY10")+5*INDIRECT("BG10")+6*INDIRECT("BO10")</f>
        <v>0</v>
      </c>
      <c r="CL10" s="1">
        <v>0</v>
      </c>
      <c r="CM10" s="1">
        <f ca="1">INDIRECT("T10")+2*INDIRECT("U10")+3*INDIRECT("V10")+4*INDIRECT("W10")+5*INDIRECT("X10")+6*INDIRECT("Y10")+7*INDIRECT("Z10")+8*INDIRECT("AA10")</f>
        <v>112</v>
      </c>
      <c r="CN10" s="1">
        <v>112</v>
      </c>
      <c r="CO10" s="1">
        <f ca="1">INDIRECT("AB10")+2*INDIRECT("AC10")+3*INDIRECT("AD10")+4*INDIRECT("AE10")+5*INDIRECT("AF10")+6*INDIRECT("AG10")+7*INDIRECT("AH10")+8*INDIRECT("AI10")</f>
        <v>8064</v>
      </c>
      <c r="CP10" s="1">
        <v>8064</v>
      </c>
      <c r="CQ10" s="1">
        <f ca="1">INDIRECT("AJ10")+2*INDIRECT("AK10")+3*INDIRECT("AL10")+4*INDIRECT("AM10")+5*INDIRECT("AN10")+6*INDIRECT("AO10")+7*INDIRECT("AP10")+8*INDIRECT("AQ10")</f>
        <v>144</v>
      </c>
      <c r="CR10" s="1">
        <v>144</v>
      </c>
      <c r="CS10" s="1">
        <f ca="1">INDIRECT("AR10")+2*INDIRECT("AS10")+3*INDIRECT("AT10")+4*INDIRECT("AU10")+5*INDIRECT("AV10")+6*INDIRECT("AW10")+7*INDIRECT("AX10")+8*INDIRECT("AY10")</f>
        <v>96</v>
      </c>
      <c r="CT10" s="1">
        <v>96</v>
      </c>
      <c r="CU10" s="1">
        <f ca="1">INDIRECT("AZ10")+2*INDIRECT("BA10")+3*INDIRECT("BB10")+4*INDIRECT("BC10")+5*INDIRECT("BD10")+6*INDIRECT("BE10")+7*INDIRECT("BF10")+8*INDIRECT("BG10")</f>
        <v>0</v>
      </c>
      <c r="CV10" s="1">
        <v>0</v>
      </c>
      <c r="CW10" s="1">
        <f ca="1">INDIRECT("BH10")+2*INDIRECT("BI10")+3*INDIRECT("BJ10")+4*INDIRECT("BK10")+5*INDIRECT("BL10")+6*INDIRECT("BM10")+7*INDIRECT("BN10")+8*INDIRECT("BO10")</f>
        <v>0</v>
      </c>
      <c r="CX10" s="1">
        <v>0</v>
      </c>
    </row>
    <row r="11" spans="1:73" ht="11.25">
      <c r="A11" s="1" t="s">
        <v>0</v>
      </c>
      <c r="B11" s="1" t="s">
        <v>0</v>
      </c>
      <c r="C11" s="1" t="s">
        <v>0</v>
      </c>
      <c r="D11" s="1" t="s">
        <v>8</v>
      </c>
      <c r="E11" s="1" t="s">
        <v>6</v>
      </c>
      <c r="F11" s="7">
        <f>SUM(F10:F10)</f>
        <v>0</v>
      </c>
      <c r="G11" s="6">
        <f>SUM(G10:G10)</f>
        <v>0</v>
      </c>
      <c r="H11" s="6">
        <f>SUM(H10:H10)</f>
        <v>0</v>
      </c>
      <c r="I11" s="6">
        <f>SUM(I10:I10)</f>
        <v>88</v>
      </c>
      <c r="J11" s="6">
        <f>SUM(J10:J10)</f>
        <v>0</v>
      </c>
      <c r="K11" s="6">
        <f>SUM(K10:K10)</f>
        <v>1344</v>
      </c>
      <c r="L11" s="6">
        <f>SUM(L10:L10)</f>
        <v>0</v>
      </c>
      <c r="M11" s="6">
        <f>SUM(M10:M10)</f>
        <v>0</v>
      </c>
      <c r="N11" s="7">
        <f>SUM(N10:N10)</f>
        <v>28</v>
      </c>
      <c r="O11" s="6">
        <f>SUM(O10:O10)</f>
        <v>1344</v>
      </c>
      <c r="P11" s="6">
        <f>SUM(P10:P10)</f>
        <v>36</v>
      </c>
      <c r="Q11" s="6">
        <f>SUM(Q10:Q10)</f>
        <v>24</v>
      </c>
      <c r="R11" s="6">
        <f>SUM(R10:R10)</f>
        <v>0</v>
      </c>
      <c r="S11" s="6">
        <f>SUM(S10:S10)</f>
        <v>0</v>
      </c>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v>0</v>
      </c>
      <c r="BQ11" s="1" t="s">
        <v>0</v>
      </c>
      <c r="BR11" s="1" t="s">
        <v>0</v>
      </c>
      <c r="BS11" s="1" t="s">
        <v>0</v>
      </c>
      <c r="BT11" s="1" t="s">
        <v>0</v>
      </c>
      <c r="BU11" s="1" t="s">
        <v>0</v>
      </c>
    </row>
    <row r="12" spans="1:73" ht="11.25">
      <c r="A12" s="25"/>
      <c r="B12" s="25"/>
      <c r="C12" s="27" t="s">
        <v>92</v>
      </c>
      <c r="D12" s="26" t="s">
        <v>0</v>
      </c>
      <c r="E12" s="1" t="s">
        <v>0</v>
      </c>
      <c r="F12" s="7"/>
      <c r="G12" s="6"/>
      <c r="H12" s="6"/>
      <c r="I12" s="6"/>
      <c r="J12" s="6"/>
      <c r="K12" s="6"/>
      <c r="L12" s="6"/>
      <c r="M12" s="6"/>
      <c r="N12" s="7"/>
      <c r="O12" s="6"/>
      <c r="P12" s="6"/>
      <c r="Q12" s="6"/>
      <c r="R12" s="6"/>
      <c r="S12" s="6"/>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v>0</v>
      </c>
      <c r="BQ12" s="1" t="s">
        <v>0</v>
      </c>
      <c r="BR12" s="1" t="s">
        <v>0</v>
      </c>
      <c r="BS12" s="1" t="s">
        <v>0</v>
      </c>
      <c r="BT12" s="1" t="s">
        <v>0</v>
      </c>
      <c r="BU12" s="1" t="s">
        <v>0</v>
      </c>
    </row>
    <row r="13" spans="1:102" ht="11.25">
      <c r="A13" s="30" t="s">
        <v>1</v>
      </c>
      <c r="B13" s="31" t="str">
        <f>HYPERLINK("http://www.dot.ca.gov/hq/transprog/stip2004/ff_sheets/09-2021.xls","2021")</f>
        <v>2021</v>
      </c>
      <c r="C13" s="30" t="s">
        <v>0</v>
      </c>
      <c r="D13" s="30" t="s">
        <v>2</v>
      </c>
      <c r="E13" s="30" t="s">
        <v>3</v>
      </c>
      <c r="F13" s="32">
        <f ca="1">INDIRECT("T13")+INDIRECT("AB13")+INDIRECT("AJ13")+INDIRECT("AR13")+INDIRECT("AZ13")+INDIRECT("BH13")</f>
        <v>0</v>
      </c>
      <c r="G13" s="33">
        <f ca="1">INDIRECT("U13")+INDIRECT("AC13")+INDIRECT("AK13")+INDIRECT("AS13")+INDIRECT("BA13")+INDIRECT("BI13")</f>
        <v>0</v>
      </c>
      <c r="H13" s="33">
        <f ca="1">INDIRECT("V13")+INDIRECT("AD13")+INDIRECT("AL13")+INDIRECT("AT13")+INDIRECT("BB13")+INDIRECT("BJ13")</f>
        <v>0</v>
      </c>
      <c r="I13" s="33">
        <f ca="1">INDIRECT("W13")+INDIRECT("AE13")+INDIRECT("AM13")+INDIRECT("AU13")+INDIRECT("BC13")+INDIRECT("BK13")</f>
        <v>64</v>
      </c>
      <c r="J13" s="33">
        <f ca="1">INDIRECT("X13")+INDIRECT("AF13")+INDIRECT("AN13")+INDIRECT("AV13")+INDIRECT("BD13")+INDIRECT("BL13")</f>
        <v>64</v>
      </c>
      <c r="K13" s="33">
        <f ca="1">INDIRECT("Y13")+INDIRECT("AG13")+INDIRECT("AO13")+INDIRECT("AW13")+INDIRECT("BE13")+INDIRECT("BM13")</f>
        <v>1688</v>
      </c>
      <c r="L13" s="33">
        <f ca="1">INDIRECT("Z13")+INDIRECT("AH13")+INDIRECT("AP13")+INDIRECT("AX13")+INDIRECT("BF13")+INDIRECT("BN13")</f>
        <v>0</v>
      </c>
      <c r="M13" s="33">
        <f ca="1">INDIRECT("AA13")+INDIRECT("AI13")+INDIRECT("AQ13")+INDIRECT("AY13")+INDIRECT("BG13")+INDIRECT("BO13")</f>
        <v>0</v>
      </c>
      <c r="N13" s="32">
        <f ca="1">INDIRECT("T13")+INDIRECT("U13")+INDIRECT("V13")+INDIRECT("W13")+INDIRECT("X13")+INDIRECT("Y13")+INDIRECT("Z13")+INDIRECT("AA13")</f>
        <v>0</v>
      </c>
      <c r="O13" s="33">
        <f ca="1">INDIRECT("AB13")+INDIRECT("AC13")+INDIRECT("AD13")+INDIRECT("AE13")+INDIRECT("AF13")+INDIRECT("AG13")+INDIRECT("AH13")+INDIRECT("AI13")</f>
        <v>1688</v>
      </c>
      <c r="P13" s="33">
        <f ca="1">INDIRECT("AJ13")+INDIRECT("AK13")+INDIRECT("AL13")+INDIRECT("AM13")+INDIRECT("AN13")+INDIRECT("AO13")+INDIRECT("AP13")+INDIRECT("AQ13")</f>
        <v>64</v>
      </c>
      <c r="Q13" s="33">
        <f ca="1">INDIRECT("AR13")+INDIRECT("AS13")+INDIRECT("AT13")+INDIRECT("AU13")+INDIRECT("AV13")+INDIRECT("AW13")+INDIRECT("AX13")+INDIRECT("AY13")</f>
        <v>64</v>
      </c>
      <c r="R13" s="33">
        <f ca="1">INDIRECT("AZ13")+INDIRECT("BA13")+INDIRECT("BB13")+INDIRECT("BC13")+INDIRECT("BD13")+INDIRECT("BE13")+INDIRECT("BF13")+INDIRECT("BG13")</f>
        <v>0</v>
      </c>
      <c r="S13" s="33">
        <f ca="1">INDIRECT("BH13")+INDIRECT("BI13")+INDIRECT("BJ13")+INDIRECT("BK13")+INDIRECT("BL13")+INDIRECT("BM13")+INDIRECT("BN13")+INDIRECT("BO13")</f>
        <v>0</v>
      </c>
      <c r="T13" s="34"/>
      <c r="U13" s="35"/>
      <c r="V13" s="35"/>
      <c r="W13" s="35"/>
      <c r="X13" s="35"/>
      <c r="Y13" s="35"/>
      <c r="Z13" s="35"/>
      <c r="AA13" s="35"/>
      <c r="AB13" s="34"/>
      <c r="AC13" s="35"/>
      <c r="AD13" s="35"/>
      <c r="AE13" s="35"/>
      <c r="AF13" s="35"/>
      <c r="AG13" s="35">
        <v>1688</v>
      </c>
      <c r="AH13" s="35"/>
      <c r="AI13" s="35"/>
      <c r="AJ13" s="34"/>
      <c r="AK13" s="35"/>
      <c r="AL13" s="35"/>
      <c r="AM13" s="35">
        <v>64</v>
      </c>
      <c r="AN13" s="35"/>
      <c r="AO13" s="35"/>
      <c r="AP13" s="35"/>
      <c r="AQ13" s="35"/>
      <c r="AR13" s="34"/>
      <c r="AS13" s="35"/>
      <c r="AT13" s="35"/>
      <c r="AU13" s="35"/>
      <c r="AV13" s="35">
        <v>64</v>
      </c>
      <c r="AW13" s="35"/>
      <c r="AX13" s="35"/>
      <c r="AY13" s="35"/>
      <c r="AZ13" s="34"/>
      <c r="BA13" s="35"/>
      <c r="BB13" s="35"/>
      <c r="BC13" s="35"/>
      <c r="BD13" s="35"/>
      <c r="BE13" s="35"/>
      <c r="BF13" s="35"/>
      <c r="BG13" s="35"/>
      <c r="BH13" s="34"/>
      <c r="BI13" s="35"/>
      <c r="BJ13" s="35"/>
      <c r="BK13" s="35"/>
      <c r="BL13" s="35"/>
      <c r="BM13" s="35"/>
      <c r="BN13" s="35"/>
      <c r="BO13" s="36"/>
      <c r="BP13" s="9">
        <v>13000001152</v>
      </c>
      <c r="BQ13" s="1" t="s">
        <v>3</v>
      </c>
      <c r="BR13" s="1" t="s">
        <v>0</v>
      </c>
      <c r="BS13" s="1" t="s">
        <v>0</v>
      </c>
      <c r="BT13" s="1" t="s">
        <v>0</v>
      </c>
      <c r="BU13" s="1" t="s">
        <v>0</v>
      </c>
      <c r="BW13" s="1">
        <f ca="1">INDIRECT("T13")+2*INDIRECT("AB13")+3*INDIRECT("AJ13")+4*INDIRECT("AR13")+5*INDIRECT("AZ13")+6*INDIRECT("BH13")</f>
        <v>0</v>
      </c>
      <c r="BX13" s="1">
        <v>0</v>
      </c>
      <c r="BY13" s="1">
        <f ca="1">INDIRECT("U13")+2*INDIRECT("AC13")+3*INDIRECT("AK13")+4*INDIRECT("AS13")+5*INDIRECT("BA13")+6*INDIRECT("BI13")</f>
        <v>0</v>
      </c>
      <c r="BZ13" s="1">
        <v>0</v>
      </c>
      <c r="CA13" s="1">
        <f ca="1">INDIRECT("V13")+2*INDIRECT("AD13")+3*INDIRECT("AL13")+4*INDIRECT("AT13")+5*INDIRECT("BB13")+6*INDIRECT("BJ13")</f>
        <v>0</v>
      </c>
      <c r="CB13" s="1">
        <v>0</v>
      </c>
      <c r="CC13" s="1">
        <f ca="1">INDIRECT("W13")+2*INDIRECT("AE13")+3*INDIRECT("AM13")+4*INDIRECT("AU13")+5*INDIRECT("BC13")+6*INDIRECT("BK13")</f>
        <v>192</v>
      </c>
      <c r="CD13" s="1">
        <v>192</v>
      </c>
      <c r="CE13" s="1">
        <f ca="1">INDIRECT("X13")+2*INDIRECT("AF13")+3*INDIRECT("AN13")+4*INDIRECT("AV13")+5*INDIRECT("BD13")+6*INDIRECT("BL13")</f>
        <v>256</v>
      </c>
      <c r="CF13" s="1">
        <v>256</v>
      </c>
      <c r="CG13" s="1">
        <f ca="1">INDIRECT("Y13")+2*INDIRECT("AG13")+3*INDIRECT("AO13")+4*INDIRECT("AW13")+5*INDIRECT("BE13")+6*INDIRECT("BM13")</f>
        <v>3376</v>
      </c>
      <c r="CH13" s="1">
        <v>3376</v>
      </c>
      <c r="CI13" s="1">
        <f ca="1">INDIRECT("Z13")+2*INDIRECT("AH13")+3*INDIRECT("AP13")+4*INDIRECT("AX13")+5*INDIRECT("BF13")+6*INDIRECT("BN13")</f>
        <v>0</v>
      </c>
      <c r="CJ13" s="1">
        <v>0</v>
      </c>
      <c r="CK13" s="1">
        <f ca="1">INDIRECT("AA13")+2*INDIRECT("AI13")+3*INDIRECT("AQ13")+4*INDIRECT("AY13")+5*INDIRECT("BG13")+6*INDIRECT("BO13")</f>
        <v>0</v>
      </c>
      <c r="CL13" s="1">
        <v>0</v>
      </c>
      <c r="CM13" s="1">
        <f ca="1">INDIRECT("T13")+2*INDIRECT("U13")+3*INDIRECT("V13")+4*INDIRECT("W13")+5*INDIRECT("X13")+6*INDIRECT("Y13")+7*INDIRECT("Z13")+8*INDIRECT("AA13")</f>
        <v>0</v>
      </c>
      <c r="CN13" s="1">
        <v>0</v>
      </c>
      <c r="CO13" s="1">
        <f ca="1">INDIRECT("AB13")+2*INDIRECT("AC13")+3*INDIRECT("AD13")+4*INDIRECT("AE13")+5*INDIRECT("AF13")+6*INDIRECT("AG13")+7*INDIRECT("AH13")+8*INDIRECT("AI13")</f>
        <v>10128</v>
      </c>
      <c r="CP13" s="1">
        <v>10128</v>
      </c>
      <c r="CQ13" s="1">
        <f ca="1">INDIRECT("AJ13")+2*INDIRECT("AK13")+3*INDIRECT("AL13")+4*INDIRECT("AM13")+5*INDIRECT("AN13")+6*INDIRECT("AO13")+7*INDIRECT("AP13")+8*INDIRECT("AQ13")</f>
        <v>256</v>
      </c>
      <c r="CR13" s="1">
        <v>256</v>
      </c>
      <c r="CS13" s="1">
        <f ca="1">INDIRECT("AR13")+2*INDIRECT("AS13")+3*INDIRECT("AT13")+4*INDIRECT("AU13")+5*INDIRECT("AV13")+6*INDIRECT("AW13")+7*INDIRECT("AX13")+8*INDIRECT("AY13")</f>
        <v>320</v>
      </c>
      <c r="CT13" s="1">
        <v>320</v>
      </c>
      <c r="CU13" s="1">
        <f ca="1">INDIRECT("AZ13")+2*INDIRECT("BA13")+3*INDIRECT("BB13")+4*INDIRECT("BC13")+5*INDIRECT("BD13")+6*INDIRECT("BE13")+7*INDIRECT("BF13")+8*INDIRECT("BG13")</f>
        <v>0</v>
      </c>
      <c r="CV13" s="1">
        <v>0</v>
      </c>
      <c r="CW13" s="1">
        <f ca="1">INDIRECT("BH13")+2*INDIRECT("BI13")+3*INDIRECT("BJ13")+4*INDIRECT("BK13")+5*INDIRECT("BL13")+6*INDIRECT("BM13")+7*INDIRECT("BN13")+8*INDIRECT("BO13")</f>
        <v>0</v>
      </c>
      <c r="CX13" s="1">
        <v>0</v>
      </c>
    </row>
    <row r="14" spans="1:73" ht="11.25">
      <c r="A14" s="1" t="s">
        <v>0</v>
      </c>
      <c r="B14" s="1" t="s">
        <v>0</v>
      </c>
      <c r="C14" s="1" t="s">
        <v>0</v>
      </c>
      <c r="D14" s="1" t="s">
        <v>9</v>
      </c>
      <c r="E14" s="1" t="s">
        <v>6</v>
      </c>
      <c r="F14" s="7">
        <f>SUM(F13:F13)</f>
        <v>0</v>
      </c>
      <c r="G14" s="6">
        <f>SUM(G13:G13)</f>
        <v>0</v>
      </c>
      <c r="H14" s="6">
        <f>SUM(H13:H13)</f>
        <v>0</v>
      </c>
      <c r="I14" s="6">
        <f>SUM(I13:I13)</f>
        <v>64</v>
      </c>
      <c r="J14" s="6">
        <f>SUM(J13:J13)</f>
        <v>64</v>
      </c>
      <c r="K14" s="6">
        <f>SUM(K13:K13)</f>
        <v>1688</v>
      </c>
      <c r="L14" s="6">
        <f>SUM(L13:L13)</f>
        <v>0</v>
      </c>
      <c r="M14" s="6">
        <f>SUM(M13:M13)</f>
        <v>0</v>
      </c>
      <c r="N14" s="7">
        <f>SUM(N13:N13)</f>
        <v>0</v>
      </c>
      <c r="O14" s="6">
        <f>SUM(O13:O13)</f>
        <v>1688</v>
      </c>
      <c r="P14" s="6">
        <f>SUM(P13:P13)</f>
        <v>64</v>
      </c>
      <c r="Q14" s="6">
        <f>SUM(Q13:Q13)</f>
        <v>64</v>
      </c>
      <c r="R14" s="6">
        <f>SUM(R13:R13)</f>
        <v>0</v>
      </c>
      <c r="S14" s="6">
        <f>SUM(S13:S13)</f>
        <v>0</v>
      </c>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v>0</v>
      </c>
      <c r="BQ14" s="1" t="s">
        <v>0</v>
      </c>
      <c r="BR14" s="1" t="s">
        <v>0</v>
      </c>
      <c r="BS14" s="1" t="s">
        <v>0</v>
      </c>
      <c r="BT14" s="1" t="s">
        <v>0</v>
      </c>
      <c r="BU14" s="1" t="s">
        <v>0</v>
      </c>
    </row>
    <row r="15" spans="1:73" ht="11.25">
      <c r="A15" s="25"/>
      <c r="B15" s="25"/>
      <c r="C15" s="27" t="s">
        <v>92</v>
      </c>
      <c r="D15" s="26" t="s">
        <v>0</v>
      </c>
      <c r="E15" s="1" t="s">
        <v>0</v>
      </c>
      <c r="F15" s="7"/>
      <c r="G15" s="6"/>
      <c r="H15" s="6"/>
      <c r="I15" s="6"/>
      <c r="J15" s="6"/>
      <c r="K15" s="6"/>
      <c r="L15" s="6"/>
      <c r="M15" s="6"/>
      <c r="N15" s="7"/>
      <c r="O15" s="6"/>
      <c r="P15" s="6"/>
      <c r="Q15" s="6"/>
      <c r="R15" s="6"/>
      <c r="S15" s="6"/>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v>0</v>
      </c>
      <c r="BQ15" s="1" t="s">
        <v>0</v>
      </c>
      <c r="BR15" s="1" t="s">
        <v>0</v>
      </c>
      <c r="BS15" s="1" t="s">
        <v>0</v>
      </c>
      <c r="BT15" s="1" t="s">
        <v>0</v>
      </c>
      <c r="BU15" s="1" t="s">
        <v>0</v>
      </c>
    </row>
    <row r="16" spans="1:102" ht="11.25">
      <c r="A16" s="30" t="s">
        <v>1</v>
      </c>
      <c r="B16" s="31" t="str">
        <f>HYPERLINK("http://www.dot.ca.gov/hq/transprog/stip2004/ff_sheets/09-2015.xls","2015")</f>
        <v>2015</v>
      </c>
      <c r="C16" s="30" t="s">
        <v>0</v>
      </c>
      <c r="D16" s="30" t="s">
        <v>2</v>
      </c>
      <c r="E16" s="30" t="s">
        <v>3</v>
      </c>
      <c r="F16" s="32">
        <f ca="1">INDIRECT("T16")+INDIRECT("AB16")+INDIRECT("AJ16")+INDIRECT("AR16")+INDIRECT("AZ16")+INDIRECT("BH16")</f>
        <v>0</v>
      </c>
      <c r="G16" s="33">
        <f ca="1">INDIRECT("U16")+INDIRECT("AC16")+INDIRECT("AK16")+INDIRECT("AS16")+INDIRECT("BA16")+INDIRECT("BI16")</f>
        <v>0</v>
      </c>
      <c r="H16" s="33">
        <f ca="1">INDIRECT("V16")+INDIRECT("AD16")+INDIRECT("AL16")+INDIRECT("AT16")+INDIRECT("BB16")+INDIRECT("BJ16")</f>
        <v>62</v>
      </c>
      <c r="I16" s="33">
        <f ca="1">INDIRECT("W16")+INDIRECT("AE16")+INDIRECT("AM16")+INDIRECT("AU16")+INDIRECT("BC16")+INDIRECT("BK16")</f>
        <v>0</v>
      </c>
      <c r="J16" s="33">
        <f ca="1">INDIRECT("X16")+INDIRECT("AF16")+INDIRECT("AN16")+INDIRECT("AV16")+INDIRECT("BD16")+INDIRECT("BL16")</f>
        <v>0</v>
      </c>
      <c r="K16" s="33">
        <f ca="1">INDIRECT("Y16")+INDIRECT("AG16")+INDIRECT("AO16")+INDIRECT("AW16")+INDIRECT("BE16")+INDIRECT("BM16")</f>
        <v>0</v>
      </c>
      <c r="L16" s="33">
        <f ca="1">INDIRECT("Z16")+INDIRECT("AH16")+INDIRECT("AP16")+INDIRECT("AX16")+INDIRECT("BF16")+INDIRECT("BN16")</f>
        <v>0</v>
      </c>
      <c r="M16" s="33">
        <f ca="1">INDIRECT("AA16")+INDIRECT("AI16")+INDIRECT("AQ16")+INDIRECT("AY16")+INDIRECT("BG16")+INDIRECT("BO16")</f>
        <v>0</v>
      </c>
      <c r="N16" s="32">
        <f ca="1">INDIRECT("T16")+INDIRECT("U16")+INDIRECT("V16")+INDIRECT("W16")+INDIRECT("X16")+INDIRECT("Y16")+INDIRECT("Z16")+INDIRECT("AA16")</f>
        <v>0</v>
      </c>
      <c r="O16" s="33">
        <f ca="1">INDIRECT("AB16")+INDIRECT("AC16")+INDIRECT("AD16")+INDIRECT("AE16")+INDIRECT("AF16")+INDIRECT("AG16")+INDIRECT("AH16")+INDIRECT("AI16")</f>
        <v>62</v>
      </c>
      <c r="P16" s="33">
        <f ca="1">INDIRECT("AJ16")+INDIRECT("AK16")+INDIRECT("AL16")+INDIRECT("AM16")+INDIRECT("AN16")+INDIRECT("AO16")+INDIRECT("AP16")+INDIRECT("AQ16")</f>
        <v>0</v>
      </c>
      <c r="Q16" s="33">
        <f ca="1">INDIRECT("AR16")+INDIRECT("AS16")+INDIRECT("AT16")+INDIRECT("AU16")+INDIRECT("AV16")+INDIRECT("AW16")+INDIRECT("AX16")+INDIRECT("AY16")</f>
        <v>0</v>
      </c>
      <c r="R16" s="33">
        <f ca="1">INDIRECT("AZ16")+INDIRECT("BA16")+INDIRECT("BB16")+INDIRECT("BC16")+INDIRECT("BD16")+INDIRECT("BE16")+INDIRECT("BF16")+INDIRECT("BG16")</f>
        <v>0</v>
      </c>
      <c r="S16" s="33">
        <f ca="1">INDIRECT("BH16")+INDIRECT("BI16")+INDIRECT("BJ16")+INDIRECT("BK16")+INDIRECT("BL16")+INDIRECT("BM16")+INDIRECT("BN16")+INDIRECT("BO16")</f>
        <v>0</v>
      </c>
      <c r="T16" s="34"/>
      <c r="U16" s="35"/>
      <c r="V16" s="35"/>
      <c r="W16" s="35"/>
      <c r="X16" s="35"/>
      <c r="Y16" s="35"/>
      <c r="Z16" s="35"/>
      <c r="AA16" s="35"/>
      <c r="AB16" s="34"/>
      <c r="AC16" s="35"/>
      <c r="AD16" s="35">
        <v>62</v>
      </c>
      <c r="AE16" s="35"/>
      <c r="AF16" s="35"/>
      <c r="AG16" s="35"/>
      <c r="AH16" s="35"/>
      <c r="AI16" s="35"/>
      <c r="AJ16" s="34"/>
      <c r="AK16" s="35"/>
      <c r="AL16" s="35"/>
      <c r="AM16" s="35"/>
      <c r="AN16" s="35"/>
      <c r="AO16" s="35"/>
      <c r="AP16" s="35"/>
      <c r="AQ16" s="35"/>
      <c r="AR16" s="34"/>
      <c r="AS16" s="35"/>
      <c r="AT16" s="35"/>
      <c r="AU16" s="35"/>
      <c r="AV16" s="35"/>
      <c r="AW16" s="35"/>
      <c r="AX16" s="35"/>
      <c r="AY16" s="35"/>
      <c r="AZ16" s="34"/>
      <c r="BA16" s="35"/>
      <c r="BB16" s="35"/>
      <c r="BC16" s="35"/>
      <c r="BD16" s="35"/>
      <c r="BE16" s="35"/>
      <c r="BF16" s="35"/>
      <c r="BG16" s="35"/>
      <c r="BH16" s="34"/>
      <c r="BI16" s="35"/>
      <c r="BJ16" s="35"/>
      <c r="BK16" s="35"/>
      <c r="BL16" s="35"/>
      <c r="BM16" s="35"/>
      <c r="BN16" s="35"/>
      <c r="BO16" s="36"/>
      <c r="BP16" s="9">
        <v>13000001158</v>
      </c>
      <c r="BQ16" s="1" t="s">
        <v>3</v>
      </c>
      <c r="BR16" s="1" t="s">
        <v>0</v>
      </c>
      <c r="BS16" s="1" t="s">
        <v>0</v>
      </c>
      <c r="BT16" s="1" t="s">
        <v>0</v>
      </c>
      <c r="BU16" s="1" t="s">
        <v>0</v>
      </c>
      <c r="BW16" s="1">
        <f ca="1">INDIRECT("T16")+2*INDIRECT("AB16")+3*INDIRECT("AJ16")+4*INDIRECT("AR16")+5*INDIRECT("AZ16")+6*INDIRECT("BH16")</f>
        <v>0</v>
      </c>
      <c r="BX16" s="1">
        <v>0</v>
      </c>
      <c r="BY16" s="1">
        <f ca="1">INDIRECT("U16")+2*INDIRECT("AC16")+3*INDIRECT("AK16")+4*INDIRECT("AS16")+5*INDIRECT("BA16")+6*INDIRECT("BI16")</f>
        <v>0</v>
      </c>
      <c r="BZ16" s="1">
        <v>0</v>
      </c>
      <c r="CA16" s="1">
        <f ca="1">INDIRECT("V16")+2*INDIRECT("AD16")+3*INDIRECT("AL16")+4*INDIRECT("AT16")+5*INDIRECT("BB16")+6*INDIRECT("BJ16")</f>
        <v>124</v>
      </c>
      <c r="CB16" s="1">
        <v>124</v>
      </c>
      <c r="CC16" s="1">
        <f ca="1">INDIRECT("W16")+2*INDIRECT("AE16")+3*INDIRECT("AM16")+4*INDIRECT("AU16")+5*INDIRECT("BC16")+6*INDIRECT("BK16")</f>
        <v>0</v>
      </c>
      <c r="CD16" s="1">
        <v>0</v>
      </c>
      <c r="CE16" s="1">
        <f ca="1">INDIRECT("X16")+2*INDIRECT("AF16")+3*INDIRECT("AN16")+4*INDIRECT("AV16")+5*INDIRECT("BD16")+6*INDIRECT("BL16")</f>
        <v>0</v>
      </c>
      <c r="CF16" s="1">
        <v>0</v>
      </c>
      <c r="CG16" s="1">
        <f ca="1">INDIRECT("Y16")+2*INDIRECT("AG16")+3*INDIRECT("AO16")+4*INDIRECT("AW16")+5*INDIRECT("BE16")+6*INDIRECT("BM16")</f>
        <v>0</v>
      </c>
      <c r="CH16" s="1">
        <v>0</v>
      </c>
      <c r="CI16" s="1">
        <f ca="1">INDIRECT("Z16")+2*INDIRECT("AH16")+3*INDIRECT("AP16")+4*INDIRECT("AX16")+5*INDIRECT("BF16")+6*INDIRECT("BN16")</f>
        <v>0</v>
      </c>
      <c r="CJ16" s="1">
        <v>0</v>
      </c>
      <c r="CK16" s="1">
        <f ca="1">INDIRECT("AA16")+2*INDIRECT("AI16")+3*INDIRECT("AQ16")+4*INDIRECT("AY16")+5*INDIRECT("BG16")+6*INDIRECT("BO16")</f>
        <v>0</v>
      </c>
      <c r="CL16" s="1">
        <v>0</v>
      </c>
      <c r="CM16" s="1">
        <f ca="1">INDIRECT("T16")+2*INDIRECT("U16")+3*INDIRECT("V16")+4*INDIRECT("W16")+5*INDIRECT("X16")+6*INDIRECT("Y16")+7*INDIRECT("Z16")+8*INDIRECT("AA16")</f>
        <v>0</v>
      </c>
      <c r="CN16" s="1">
        <v>0</v>
      </c>
      <c r="CO16" s="1">
        <f ca="1">INDIRECT("AB16")+2*INDIRECT("AC16")+3*INDIRECT("AD16")+4*INDIRECT("AE16")+5*INDIRECT("AF16")+6*INDIRECT("AG16")+7*INDIRECT("AH16")+8*INDIRECT("AI16")</f>
        <v>186</v>
      </c>
      <c r="CP16" s="1">
        <v>186</v>
      </c>
      <c r="CQ16" s="1">
        <f ca="1">INDIRECT("AJ16")+2*INDIRECT("AK16")+3*INDIRECT("AL16")+4*INDIRECT("AM16")+5*INDIRECT("AN16")+6*INDIRECT("AO16")+7*INDIRECT("AP16")+8*INDIRECT("AQ16")</f>
        <v>0</v>
      </c>
      <c r="CR16" s="1">
        <v>0</v>
      </c>
      <c r="CS16" s="1">
        <f ca="1">INDIRECT("AR16")+2*INDIRECT("AS16")+3*INDIRECT("AT16")+4*INDIRECT("AU16")+5*INDIRECT("AV16")+6*INDIRECT("AW16")+7*INDIRECT("AX16")+8*INDIRECT("AY16")</f>
        <v>0</v>
      </c>
      <c r="CT16" s="1">
        <v>0</v>
      </c>
      <c r="CU16" s="1">
        <f ca="1">INDIRECT("AZ16")+2*INDIRECT("BA16")+3*INDIRECT("BB16")+4*INDIRECT("BC16")+5*INDIRECT("BD16")+6*INDIRECT("BE16")+7*INDIRECT("BF16")+8*INDIRECT("BG16")</f>
        <v>0</v>
      </c>
      <c r="CV16" s="1">
        <v>0</v>
      </c>
      <c r="CW16" s="1">
        <f ca="1">INDIRECT("BH16")+2*INDIRECT("BI16")+3*INDIRECT("BJ16")+4*INDIRECT("BK16")+5*INDIRECT("BL16")+6*INDIRECT("BM16")+7*INDIRECT("BN16")+8*INDIRECT("BO16")</f>
        <v>0</v>
      </c>
      <c r="CX16" s="1">
        <v>0</v>
      </c>
    </row>
    <row r="17" spans="1:102" ht="11.25">
      <c r="A17" s="1" t="s">
        <v>0</v>
      </c>
      <c r="B17" s="1" t="s">
        <v>0</v>
      </c>
      <c r="C17" s="1" t="s">
        <v>0</v>
      </c>
      <c r="D17" s="1" t="s">
        <v>10</v>
      </c>
      <c r="E17" s="1" t="s">
        <v>11</v>
      </c>
      <c r="F17" s="7">
        <f ca="1">INDIRECT("T17")+INDIRECT("AB17")+INDIRECT("AJ17")+INDIRECT("AR17")+INDIRECT("AZ17")+INDIRECT("BH17")</f>
        <v>0</v>
      </c>
      <c r="G17" s="6">
        <f ca="1">INDIRECT("U17")+INDIRECT("AC17")+INDIRECT("AK17")+INDIRECT("AS17")+INDIRECT("BA17")+INDIRECT("BI17")</f>
        <v>8</v>
      </c>
      <c r="H17" s="6">
        <f ca="1">INDIRECT("V17")+INDIRECT("AD17")+INDIRECT("AL17")+INDIRECT("AT17")+INDIRECT("BB17")+INDIRECT("BJ17")</f>
        <v>0</v>
      </c>
      <c r="I17" s="6">
        <f ca="1">INDIRECT("W17")+INDIRECT("AE17")+INDIRECT("AM17")+INDIRECT("AU17")+INDIRECT("BC17")+INDIRECT("BK17")</f>
        <v>0</v>
      </c>
      <c r="J17" s="6">
        <f ca="1">INDIRECT("X17")+INDIRECT("AF17")+INDIRECT("AN17")+INDIRECT("AV17")+INDIRECT("BD17")+INDIRECT("BL17")</f>
        <v>0</v>
      </c>
      <c r="K17" s="6">
        <f ca="1">INDIRECT("Y17")+INDIRECT("AG17")+INDIRECT("AO17")+INDIRECT("AW17")+INDIRECT("BE17")+INDIRECT("BM17")</f>
        <v>0</v>
      </c>
      <c r="L17" s="6">
        <f ca="1">INDIRECT("Z17")+INDIRECT("AH17")+INDIRECT("AP17")+INDIRECT("AX17")+INDIRECT("BF17")+INDIRECT("BN17")</f>
        <v>0</v>
      </c>
      <c r="M17" s="6">
        <f ca="1">INDIRECT("AA17")+INDIRECT("AI17")+INDIRECT("AQ17")+INDIRECT("AY17")+INDIRECT("BG17")+INDIRECT("BO17")</f>
        <v>0</v>
      </c>
      <c r="N17" s="7">
        <f ca="1">INDIRECT("T17")+INDIRECT("U17")+INDIRECT("V17")+INDIRECT("W17")+INDIRECT("X17")+INDIRECT("Y17")+INDIRECT("Z17")+INDIRECT("AA17")</f>
        <v>0</v>
      </c>
      <c r="O17" s="6">
        <f ca="1">INDIRECT("AB17")+INDIRECT("AC17")+INDIRECT("AD17")+INDIRECT("AE17")+INDIRECT("AF17")+INDIRECT("AG17")+INDIRECT("AH17")+INDIRECT("AI17")</f>
        <v>8</v>
      </c>
      <c r="P17" s="6">
        <f ca="1">INDIRECT("AJ17")+INDIRECT("AK17")+INDIRECT("AL17")+INDIRECT("AM17")+INDIRECT("AN17")+INDIRECT("AO17")+INDIRECT("AP17")+INDIRECT("AQ17")</f>
        <v>0</v>
      </c>
      <c r="Q17" s="6">
        <f ca="1">INDIRECT("AR17")+INDIRECT("AS17")+INDIRECT("AT17")+INDIRECT("AU17")+INDIRECT("AV17")+INDIRECT("AW17")+INDIRECT("AX17")+INDIRECT("AY17")</f>
        <v>0</v>
      </c>
      <c r="R17" s="6">
        <f ca="1">INDIRECT("AZ17")+INDIRECT("BA17")+INDIRECT("BB17")+INDIRECT("BC17")+INDIRECT("BD17")+INDIRECT("BE17")+INDIRECT("BF17")+INDIRECT("BG17")</f>
        <v>0</v>
      </c>
      <c r="S17" s="6">
        <f ca="1">INDIRECT("BH17")+INDIRECT("BI17")+INDIRECT("BJ17")+INDIRECT("BK17")+INDIRECT("BL17")+INDIRECT("BM17")+INDIRECT("BN17")+INDIRECT("BO17")</f>
        <v>0</v>
      </c>
      <c r="T17" s="28"/>
      <c r="U17" s="29"/>
      <c r="V17" s="29"/>
      <c r="W17" s="29"/>
      <c r="X17" s="29"/>
      <c r="Y17" s="29"/>
      <c r="Z17" s="29"/>
      <c r="AA17" s="29"/>
      <c r="AB17" s="28"/>
      <c r="AC17" s="29">
        <v>8</v>
      </c>
      <c r="AD17" s="29"/>
      <c r="AE17" s="29"/>
      <c r="AF17" s="29"/>
      <c r="AG17" s="29"/>
      <c r="AH17" s="29"/>
      <c r="AI17" s="29"/>
      <c r="AJ17" s="28"/>
      <c r="AK17" s="29"/>
      <c r="AL17" s="29"/>
      <c r="AM17" s="29"/>
      <c r="AN17" s="29"/>
      <c r="AO17" s="29"/>
      <c r="AP17" s="29"/>
      <c r="AQ17" s="29"/>
      <c r="AR17" s="28"/>
      <c r="AS17" s="29"/>
      <c r="AT17" s="29"/>
      <c r="AU17" s="29"/>
      <c r="AV17" s="29"/>
      <c r="AW17" s="29"/>
      <c r="AX17" s="29"/>
      <c r="AY17" s="29"/>
      <c r="AZ17" s="28"/>
      <c r="BA17" s="29"/>
      <c r="BB17" s="29"/>
      <c r="BC17" s="29"/>
      <c r="BD17" s="29"/>
      <c r="BE17" s="29"/>
      <c r="BF17" s="29"/>
      <c r="BG17" s="29"/>
      <c r="BH17" s="28"/>
      <c r="BI17" s="29"/>
      <c r="BJ17" s="29"/>
      <c r="BK17" s="29"/>
      <c r="BL17" s="29"/>
      <c r="BM17" s="29"/>
      <c r="BN17" s="29"/>
      <c r="BO17" s="29"/>
      <c r="BP17" s="9">
        <v>0</v>
      </c>
      <c r="BQ17" s="1" t="s">
        <v>0</v>
      </c>
      <c r="BR17" s="1" t="s">
        <v>0</v>
      </c>
      <c r="BS17" s="1" t="s">
        <v>0</v>
      </c>
      <c r="BT17" s="1" t="s">
        <v>0</v>
      </c>
      <c r="BU17" s="1" t="s">
        <v>0</v>
      </c>
      <c r="BW17" s="1">
        <f ca="1">INDIRECT("T17")+2*INDIRECT("AB17")+3*INDIRECT("AJ17")+4*INDIRECT("AR17")+5*INDIRECT("AZ17")+6*INDIRECT("BH17")</f>
        <v>0</v>
      </c>
      <c r="BX17" s="1">
        <v>0</v>
      </c>
      <c r="BY17" s="1">
        <f ca="1">INDIRECT("U17")+2*INDIRECT("AC17")+3*INDIRECT("AK17")+4*INDIRECT("AS17")+5*INDIRECT("BA17")+6*INDIRECT("BI17")</f>
        <v>16</v>
      </c>
      <c r="BZ17" s="1">
        <v>16</v>
      </c>
      <c r="CA17" s="1">
        <f ca="1">INDIRECT("V17")+2*INDIRECT("AD17")+3*INDIRECT("AL17")+4*INDIRECT("AT17")+5*INDIRECT("BB17")+6*INDIRECT("BJ17")</f>
        <v>0</v>
      </c>
      <c r="CB17" s="1">
        <v>0</v>
      </c>
      <c r="CC17" s="1">
        <f ca="1">INDIRECT("W17")+2*INDIRECT("AE17")+3*INDIRECT("AM17")+4*INDIRECT("AU17")+5*INDIRECT("BC17")+6*INDIRECT("BK17")</f>
        <v>0</v>
      </c>
      <c r="CD17" s="1">
        <v>0</v>
      </c>
      <c r="CE17" s="1">
        <f ca="1">INDIRECT("X17")+2*INDIRECT("AF17")+3*INDIRECT("AN17")+4*INDIRECT("AV17")+5*INDIRECT("BD17")+6*INDIRECT("BL17")</f>
        <v>0</v>
      </c>
      <c r="CF17" s="1">
        <v>0</v>
      </c>
      <c r="CG17" s="1">
        <f ca="1">INDIRECT("Y17")+2*INDIRECT("AG17")+3*INDIRECT("AO17")+4*INDIRECT("AW17")+5*INDIRECT("BE17")+6*INDIRECT("BM17")</f>
        <v>0</v>
      </c>
      <c r="CH17" s="1">
        <v>0</v>
      </c>
      <c r="CI17" s="1">
        <f ca="1">INDIRECT("Z17")+2*INDIRECT("AH17")+3*INDIRECT("AP17")+4*INDIRECT("AX17")+5*INDIRECT("BF17")+6*INDIRECT("BN17")</f>
        <v>0</v>
      </c>
      <c r="CJ17" s="1">
        <v>0</v>
      </c>
      <c r="CK17" s="1">
        <f ca="1">INDIRECT("AA17")+2*INDIRECT("AI17")+3*INDIRECT("AQ17")+4*INDIRECT("AY17")+5*INDIRECT("BG17")+6*INDIRECT("BO17")</f>
        <v>0</v>
      </c>
      <c r="CL17" s="1">
        <v>0</v>
      </c>
      <c r="CM17" s="1">
        <f ca="1">INDIRECT("T17")+2*INDIRECT("U17")+3*INDIRECT("V17")+4*INDIRECT("W17")+5*INDIRECT("X17")+6*INDIRECT("Y17")+7*INDIRECT("Z17")+8*INDIRECT("AA17")</f>
        <v>0</v>
      </c>
      <c r="CN17" s="1">
        <v>0</v>
      </c>
      <c r="CO17" s="1">
        <f ca="1">INDIRECT("AB17")+2*INDIRECT("AC17")+3*INDIRECT("AD17")+4*INDIRECT("AE17")+5*INDIRECT("AF17")+6*INDIRECT("AG17")+7*INDIRECT("AH17")+8*INDIRECT("AI17")</f>
        <v>16</v>
      </c>
      <c r="CP17" s="1">
        <v>16</v>
      </c>
      <c r="CQ17" s="1">
        <f ca="1">INDIRECT("AJ17")+2*INDIRECT("AK17")+3*INDIRECT("AL17")+4*INDIRECT("AM17")+5*INDIRECT("AN17")+6*INDIRECT("AO17")+7*INDIRECT("AP17")+8*INDIRECT("AQ17")</f>
        <v>0</v>
      </c>
      <c r="CR17" s="1">
        <v>0</v>
      </c>
      <c r="CS17" s="1">
        <f ca="1">INDIRECT("AR17")+2*INDIRECT("AS17")+3*INDIRECT("AT17")+4*INDIRECT("AU17")+5*INDIRECT("AV17")+6*INDIRECT("AW17")+7*INDIRECT("AX17")+8*INDIRECT("AY17")</f>
        <v>0</v>
      </c>
      <c r="CT17" s="1">
        <v>0</v>
      </c>
      <c r="CU17" s="1">
        <f ca="1">INDIRECT("AZ17")+2*INDIRECT("BA17")+3*INDIRECT("BB17")+4*INDIRECT("BC17")+5*INDIRECT("BD17")+6*INDIRECT("BE17")+7*INDIRECT("BF17")+8*INDIRECT("BG17")</f>
        <v>0</v>
      </c>
      <c r="CV17" s="1">
        <v>0</v>
      </c>
      <c r="CW17" s="1">
        <f ca="1">INDIRECT("BH17")+2*INDIRECT("BI17")+3*INDIRECT("BJ17")+4*INDIRECT("BK17")+5*INDIRECT("BL17")+6*INDIRECT("BM17")+7*INDIRECT("BN17")+8*INDIRECT("BO17")</f>
        <v>0</v>
      </c>
      <c r="CX17" s="1">
        <v>0</v>
      </c>
    </row>
    <row r="18" spans="1:73" ht="11.25">
      <c r="A18" s="25"/>
      <c r="B18" s="25"/>
      <c r="C18" s="27" t="s">
        <v>92</v>
      </c>
      <c r="D18" s="26" t="s">
        <v>0</v>
      </c>
      <c r="E18" s="1" t="s">
        <v>6</v>
      </c>
      <c r="F18" s="7">
        <f>SUM(F16:F17)</f>
        <v>0</v>
      </c>
      <c r="G18" s="6">
        <f>SUM(G16:G17)</f>
        <v>8</v>
      </c>
      <c r="H18" s="6">
        <f>SUM(H16:H17)</f>
        <v>62</v>
      </c>
      <c r="I18" s="6">
        <f>SUM(I16:I17)</f>
        <v>0</v>
      </c>
      <c r="J18" s="6">
        <f>SUM(J16:J17)</f>
        <v>0</v>
      </c>
      <c r="K18" s="6">
        <f>SUM(K16:K17)</f>
        <v>0</v>
      </c>
      <c r="L18" s="6">
        <f>SUM(L16:L17)</f>
        <v>0</v>
      </c>
      <c r="M18" s="6">
        <f>SUM(M16:M17)</f>
        <v>0</v>
      </c>
      <c r="N18" s="7">
        <f>SUM(N16:N17)</f>
        <v>0</v>
      </c>
      <c r="O18" s="6">
        <f>SUM(O16:O17)</f>
        <v>70</v>
      </c>
      <c r="P18" s="6">
        <f>SUM(P16:P17)</f>
        <v>0</v>
      </c>
      <c r="Q18" s="6">
        <f>SUM(Q16:Q17)</f>
        <v>0</v>
      </c>
      <c r="R18" s="6">
        <f>SUM(R16:R17)</f>
        <v>0</v>
      </c>
      <c r="S18" s="6">
        <f>SUM(S16:S17)</f>
        <v>0</v>
      </c>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v>0</v>
      </c>
      <c r="BQ18" s="1" t="s">
        <v>0</v>
      </c>
      <c r="BR18" s="1" t="s">
        <v>0</v>
      </c>
      <c r="BS18" s="1" t="s">
        <v>0</v>
      </c>
      <c r="BT18" s="1" t="s">
        <v>0</v>
      </c>
      <c r="BU18" s="1" t="s">
        <v>0</v>
      </c>
    </row>
    <row r="19" spans="3:73" ht="11.25">
      <c r="C19" s="1" t="s">
        <v>0</v>
      </c>
      <c r="D19" s="1" t="s">
        <v>0</v>
      </c>
      <c r="E19" s="1" t="s">
        <v>0</v>
      </c>
      <c r="F19" s="7"/>
      <c r="G19" s="6"/>
      <c r="H19" s="6"/>
      <c r="I19" s="6"/>
      <c r="J19" s="6"/>
      <c r="K19" s="6"/>
      <c r="L19" s="6"/>
      <c r="M19" s="6"/>
      <c r="N19" s="7"/>
      <c r="O19" s="6"/>
      <c r="P19" s="6"/>
      <c r="Q19" s="6"/>
      <c r="R19" s="6"/>
      <c r="S19" s="6"/>
      <c r="T19" s="8"/>
      <c r="U19" s="5"/>
      <c r="V19" s="5"/>
      <c r="W19" s="5"/>
      <c r="X19" s="5"/>
      <c r="Y19" s="5"/>
      <c r="Z19" s="5"/>
      <c r="AA19" s="5"/>
      <c r="AB19" s="8"/>
      <c r="AC19" s="5"/>
      <c r="AD19" s="5"/>
      <c r="AE19" s="5"/>
      <c r="AF19" s="5"/>
      <c r="AG19" s="5"/>
      <c r="AH19" s="5"/>
      <c r="AI19" s="5"/>
      <c r="AJ19" s="8"/>
      <c r="AK19" s="5"/>
      <c r="AL19" s="5"/>
      <c r="AM19" s="5"/>
      <c r="AN19" s="5"/>
      <c r="AO19" s="5"/>
      <c r="AP19" s="5"/>
      <c r="AQ19" s="5"/>
      <c r="AR19" s="8"/>
      <c r="AS19" s="5"/>
      <c r="AT19" s="5"/>
      <c r="AU19" s="5"/>
      <c r="AV19" s="5"/>
      <c r="AW19" s="5"/>
      <c r="AX19" s="5"/>
      <c r="AY19" s="5"/>
      <c r="AZ19" s="8"/>
      <c r="BA19" s="5"/>
      <c r="BB19" s="5"/>
      <c r="BC19" s="5"/>
      <c r="BD19" s="5"/>
      <c r="BE19" s="5"/>
      <c r="BF19" s="5"/>
      <c r="BG19" s="5"/>
      <c r="BH19" s="8"/>
      <c r="BI19" s="5"/>
      <c r="BJ19" s="5"/>
      <c r="BK19" s="5"/>
      <c r="BL19" s="5"/>
      <c r="BM19" s="5"/>
      <c r="BN19" s="5"/>
      <c r="BO19" s="5"/>
      <c r="BP19" s="9"/>
      <c r="BT19" s="1" t="s">
        <v>0</v>
      </c>
      <c r="BU19" s="1" t="s">
        <v>0</v>
      </c>
    </row>
    <row r="20" spans="1:102" ht="11.25">
      <c r="A20" s="30" t="s">
        <v>1</v>
      </c>
      <c r="B20" s="31" t="str">
        <f>HYPERLINK("http://www.dot.ca.gov/hq/transprog/stip2004/ff_sheets/09-2003.xls","2003")</f>
        <v>2003</v>
      </c>
      <c r="C20" s="30" t="s">
        <v>0</v>
      </c>
      <c r="D20" s="30" t="s">
        <v>12</v>
      </c>
      <c r="E20" s="30" t="s">
        <v>3</v>
      </c>
      <c r="F20" s="32">
        <f ca="1">INDIRECT("T20")+INDIRECT("AB20")+INDIRECT("AJ20")+INDIRECT("AR20")+INDIRECT("AZ20")+INDIRECT("BH20")</f>
        <v>0</v>
      </c>
      <c r="G20" s="33">
        <f ca="1">INDIRECT("U20")+INDIRECT("AC20")+INDIRECT("AK20")+INDIRECT("AS20")+INDIRECT("BA20")+INDIRECT("BI20")</f>
        <v>0</v>
      </c>
      <c r="H20" s="33">
        <f ca="1">INDIRECT("V20")+INDIRECT("AD20")+INDIRECT("AL20")+INDIRECT("AT20")+INDIRECT("BB20")+INDIRECT("BJ20")</f>
        <v>253</v>
      </c>
      <c r="I20" s="33">
        <f ca="1">INDIRECT("W20")+INDIRECT("AE20")+INDIRECT("AM20")+INDIRECT("AU20")+INDIRECT("BC20")+INDIRECT("BK20")</f>
        <v>253</v>
      </c>
      <c r="J20" s="33">
        <f ca="1">INDIRECT("X20")+INDIRECT("AF20")+INDIRECT("AN20")+INDIRECT("AV20")+INDIRECT("BD20")+INDIRECT("BL20")</f>
        <v>253</v>
      </c>
      <c r="K20" s="33">
        <f ca="1">INDIRECT("Y20")+INDIRECT("AG20")+INDIRECT("AO20")+INDIRECT("AW20")+INDIRECT("BE20")+INDIRECT("BM20")</f>
        <v>254</v>
      </c>
      <c r="L20" s="33">
        <f ca="1">INDIRECT("Z20")+INDIRECT("AH20")+INDIRECT("AP20")+INDIRECT("AX20")+INDIRECT("BF20")+INDIRECT("BN20")</f>
        <v>0</v>
      </c>
      <c r="M20" s="33">
        <f ca="1">INDIRECT("AA20")+INDIRECT("AI20")+INDIRECT("AQ20")+INDIRECT("AY20")+INDIRECT("BG20")+INDIRECT("BO20")</f>
        <v>0</v>
      </c>
      <c r="N20" s="32">
        <f ca="1">INDIRECT("T20")+INDIRECT("U20")+INDIRECT("V20")+INDIRECT("W20")+INDIRECT("X20")+INDIRECT("Y20")+INDIRECT("Z20")+INDIRECT("AA20")</f>
        <v>0</v>
      </c>
      <c r="O20" s="33">
        <f ca="1">INDIRECT("AB20")+INDIRECT("AC20")+INDIRECT("AD20")+INDIRECT("AE20")+INDIRECT("AF20")+INDIRECT("AG20")+INDIRECT("AH20")+INDIRECT("AI20")</f>
        <v>1013</v>
      </c>
      <c r="P20" s="33">
        <f ca="1">INDIRECT("AJ20")+INDIRECT("AK20")+INDIRECT("AL20")+INDIRECT("AM20")+INDIRECT("AN20")+INDIRECT("AO20")+INDIRECT("AP20")+INDIRECT("AQ20")</f>
        <v>0</v>
      </c>
      <c r="Q20" s="33">
        <f ca="1">INDIRECT("AR20")+INDIRECT("AS20")+INDIRECT("AT20")+INDIRECT("AU20")+INDIRECT("AV20")+INDIRECT("AW20")+INDIRECT("AX20")+INDIRECT("AY20")</f>
        <v>0</v>
      </c>
      <c r="R20" s="33">
        <f ca="1">INDIRECT("AZ20")+INDIRECT("BA20")+INDIRECT("BB20")+INDIRECT("BC20")+INDIRECT("BD20")+INDIRECT("BE20")+INDIRECT("BF20")+INDIRECT("BG20")</f>
        <v>0</v>
      </c>
      <c r="S20" s="33">
        <f ca="1">INDIRECT("BH20")+INDIRECT("BI20")+INDIRECT("BJ20")+INDIRECT("BK20")+INDIRECT("BL20")+INDIRECT("BM20")+INDIRECT("BN20")+INDIRECT("BO20")</f>
        <v>0</v>
      </c>
      <c r="T20" s="34"/>
      <c r="U20" s="35"/>
      <c r="V20" s="35"/>
      <c r="W20" s="35"/>
      <c r="X20" s="35"/>
      <c r="Y20" s="35"/>
      <c r="Z20" s="35"/>
      <c r="AA20" s="35"/>
      <c r="AB20" s="34"/>
      <c r="AC20" s="35"/>
      <c r="AD20" s="35">
        <v>253</v>
      </c>
      <c r="AE20" s="35">
        <v>253</v>
      </c>
      <c r="AF20" s="35">
        <v>253</v>
      </c>
      <c r="AG20" s="35">
        <v>254</v>
      </c>
      <c r="AH20" s="35"/>
      <c r="AI20" s="35"/>
      <c r="AJ20" s="34"/>
      <c r="AK20" s="35"/>
      <c r="AL20" s="35"/>
      <c r="AM20" s="35"/>
      <c r="AN20" s="35"/>
      <c r="AO20" s="35"/>
      <c r="AP20" s="35"/>
      <c r="AQ20" s="35"/>
      <c r="AR20" s="34"/>
      <c r="AS20" s="35"/>
      <c r="AT20" s="35"/>
      <c r="AU20" s="35"/>
      <c r="AV20" s="35"/>
      <c r="AW20" s="35"/>
      <c r="AX20" s="35"/>
      <c r="AY20" s="35"/>
      <c r="AZ20" s="34"/>
      <c r="BA20" s="35"/>
      <c r="BB20" s="35"/>
      <c r="BC20" s="35"/>
      <c r="BD20" s="35"/>
      <c r="BE20" s="35"/>
      <c r="BF20" s="35"/>
      <c r="BG20" s="35"/>
      <c r="BH20" s="34"/>
      <c r="BI20" s="35"/>
      <c r="BJ20" s="35"/>
      <c r="BK20" s="35"/>
      <c r="BL20" s="35"/>
      <c r="BM20" s="35"/>
      <c r="BN20" s="35"/>
      <c r="BO20" s="36"/>
      <c r="BP20" s="9">
        <v>13000000279</v>
      </c>
      <c r="BQ20" s="1" t="s">
        <v>3</v>
      </c>
      <c r="BR20" s="1" t="s">
        <v>0</v>
      </c>
      <c r="BS20" s="1" t="s">
        <v>0</v>
      </c>
      <c r="BT20" s="1" t="s">
        <v>0</v>
      </c>
      <c r="BU20" s="1" t="s">
        <v>0</v>
      </c>
      <c r="BW20" s="1">
        <f ca="1">INDIRECT("T20")+2*INDIRECT("AB20")+3*INDIRECT("AJ20")+4*INDIRECT("AR20")+5*INDIRECT("AZ20")+6*INDIRECT("BH20")</f>
        <v>0</v>
      </c>
      <c r="BX20" s="1">
        <v>0</v>
      </c>
      <c r="BY20" s="1">
        <f ca="1">INDIRECT("U20")+2*INDIRECT("AC20")+3*INDIRECT("AK20")+4*INDIRECT("AS20")+5*INDIRECT("BA20")+6*INDIRECT("BI20")</f>
        <v>0</v>
      </c>
      <c r="BZ20" s="1">
        <v>0</v>
      </c>
      <c r="CA20" s="1">
        <f ca="1">INDIRECT("V20")+2*INDIRECT("AD20")+3*INDIRECT("AL20")+4*INDIRECT("AT20")+5*INDIRECT("BB20")+6*INDIRECT("BJ20")</f>
        <v>506</v>
      </c>
      <c r="CB20" s="1">
        <v>506</v>
      </c>
      <c r="CC20" s="1">
        <f ca="1">INDIRECT("W20")+2*INDIRECT("AE20")+3*INDIRECT("AM20")+4*INDIRECT("AU20")+5*INDIRECT("BC20")+6*INDIRECT("BK20")</f>
        <v>506</v>
      </c>
      <c r="CD20" s="1">
        <v>506</v>
      </c>
      <c r="CE20" s="1">
        <f ca="1">INDIRECT("X20")+2*INDIRECT("AF20")+3*INDIRECT("AN20")+4*INDIRECT("AV20")+5*INDIRECT("BD20")+6*INDIRECT("BL20")</f>
        <v>506</v>
      </c>
      <c r="CF20" s="1">
        <v>506</v>
      </c>
      <c r="CG20" s="1">
        <f ca="1">INDIRECT("Y20")+2*INDIRECT("AG20")+3*INDIRECT("AO20")+4*INDIRECT("AW20")+5*INDIRECT("BE20")+6*INDIRECT("BM20")</f>
        <v>508</v>
      </c>
      <c r="CH20" s="1">
        <v>508</v>
      </c>
      <c r="CI20" s="1">
        <f ca="1">INDIRECT("Z20")+2*INDIRECT("AH20")+3*INDIRECT("AP20")+4*INDIRECT("AX20")+5*INDIRECT("BF20")+6*INDIRECT("BN20")</f>
        <v>0</v>
      </c>
      <c r="CJ20" s="1">
        <v>0</v>
      </c>
      <c r="CK20" s="1">
        <f ca="1">INDIRECT("AA20")+2*INDIRECT("AI20")+3*INDIRECT("AQ20")+4*INDIRECT("AY20")+5*INDIRECT("BG20")+6*INDIRECT("BO20")</f>
        <v>0</v>
      </c>
      <c r="CL20" s="1">
        <v>0</v>
      </c>
      <c r="CM20" s="1">
        <f ca="1">INDIRECT("T20")+2*INDIRECT("U20")+3*INDIRECT("V20")+4*INDIRECT("W20")+5*INDIRECT("X20")+6*INDIRECT("Y20")+7*INDIRECT("Z20")+8*INDIRECT("AA20")</f>
        <v>0</v>
      </c>
      <c r="CN20" s="1">
        <v>0</v>
      </c>
      <c r="CO20" s="1">
        <f ca="1">INDIRECT("AB20")+2*INDIRECT("AC20")+3*INDIRECT("AD20")+4*INDIRECT("AE20")+5*INDIRECT("AF20")+6*INDIRECT("AG20")+7*INDIRECT("AH20")+8*INDIRECT("AI20")</f>
        <v>4560</v>
      </c>
      <c r="CP20" s="1">
        <v>4560</v>
      </c>
      <c r="CQ20" s="1">
        <f ca="1">INDIRECT("AJ20")+2*INDIRECT("AK20")+3*INDIRECT("AL20")+4*INDIRECT("AM20")+5*INDIRECT("AN20")+6*INDIRECT("AO20")+7*INDIRECT("AP20")+8*INDIRECT("AQ20")</f>
        <v>0</v>
      </c>
      <c r="CR20" s="1">
        <v>0</v>
      </c>
      <c r="CS20" s="1">
        <f ca="1">INDIRECT("AR20")+2*INDIRECT("AS20")+3*INDIRECT("AT20")+4*INDIRECT("AU20")+5*INDIRECT("AV20")+6*INDIRECT("AW20")+7*INDIRECT("AX20")+8*INDIRECT("AY20")</f>
        <v>0</v>
      </c>
      <c r="CT20" s="1">
        <v>0</v>
      </c>
      <c r="CU20" s="1">
        <f ca="1">INDIRECT("AZ20")+2*INDIRECT("BA20")+3*INDIRECT("BB20")+4*INDIRECT("BC20")+5*INDIRECT("BD20")+6*INDIRECT("BE20")+7*INDIRECT("BF20")+8*INDIRECT("BG20")</f>
        <v>0</v>
      </c>
      <c r="CV20" s="1">
        <v>0</v>
      </c>
      <c r="CW20" s="1">
        <f ca="1">INDIRECT("BH20")+2*INDIRECT("BI20")+3*INDIRECT("BJ20")+4*INDIRECT("BK20")+5*INDIRECT("BL20")+6*INDIRECT("BM20")+7*INDIRECT("BN20")+8*INDIRECT("BO20")</f>
        <v>0</v>
      </c>
      <c r="CX20" s="1">
        <v>0</v>
      </c>
    </row>
    <row r="21" spans="1:73" ht="11.25">
      <c r="A21" s="1" t="s">
        <v>0</v>
      </c>
      <c r="B21" s="1" t="s">
        <v>13</v>
      </c>
      <c r="C21" s="1" t="s">
        <v>0</v>
      </c>
      <c r="D21" s="1" t="s">
        <v>14</v>
      </c>
      <c r="E21" s="1" t="s">
        <v>6</v>
      </c>
      <c r="F21" s="7">
        <f>SUM(F20:F20)</f>
        <v>0</v>
      </c>
      <c r="G21" s="6">
        <f>SUM(G20:G20)</f>
        <v>0</v>
      </c>
      <c r="H21" s="6">
        <f>SUM(H20:H20)</f>
        <v>253</v>
      </c>
      <c r="I21" s="6">
        <f>SUM(I20:I20)</f>
        <v>253</v>
      </c>
      <c r="J21" s="6">
        <f>SUM(J20:J20)</f>
        <v>253</v>
      </c>
      <c r="K21" s="6">
        <f>SUM(K20:K20)</f>
        <v>254</v>
      </c>
      <c r="L21" s="6">
        <f>SUM(L20:L20)</f>
        <v>0</v>
      </c>
      <c r="M21" s="6">
        <f>SUM(M20:M20)</f>
        <v>0</v>
      </c>
      <c r="N21" s="7">
        <f>SUM(N20:N20)</f>
        <v>0</v>
      </c>
      <c r="O21" s="6">
        <f>SUM(O20:O20)</f>
        <v>1013</v>
      </c>
      <c r="P21" s="6">
        <f>SUM(P20:P20)</f>
        <v>0</v>
      </c>
      <c r="Q21" s="6">
        <f>SUM(Q20:Q20)</f>
        <v>0</v>
      </c>
      <c r="R21" s="6">
        <f>SUM(R20:R20)</f>
        <v>0</v>
      </c>
      <c r="S21" s="6">
        <f>SUM(S20:S20)</f>
        <v>0</v>
      </c>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v>0</v>
      </c>
      <c r="BQ21" s="1" t="s">
        <v>0</v>
      </c>
      <c r="BR21" s="1" t="s">
        <v>0</v>
      </c>
      <c r="BS21" s="1" t="s">
        <v>0</v>
      </c>
      <c r="BT21" s="1" t="s">
        <v>0</v>
      </c>
      <c r="BU21" s="1" t="s">
        <v>0</v>
      </c>
    </row>
    <row r="22" spans="1:73" ht="11.25">
      <c r="A22" s="25"/>
      <c r="B22" s="25"/>
      <c r="C22" s="27" t="s">
        <v>92</v>
      </c>
      <c r="D22" s="26" t="s">
        <v>0</v>
      </c>
      <c r="E22" s="1" t="s">
        <v>0</v>
      </c>
      <c r="F22" s="7"/>
      <c r="G22" s="6"/>
      <c r="H22" s="6"/>
      <c r="I22" s="6"/>
      <c r="J22" s="6"/>
      <c r="K22" s="6"/>
      <c r="L22" s="6"/>
      <c r="M22" s="6"/>
      <c r="N22" s="7"/>
      <c r="O22" s="6"/>
      <c r="P22" s="6"/>
      <c r="Q22" s="6"/>
      <c r="R22" s="6"/>
      <c r="S22" s="6"/>
      <c r="T22" s="8"/>
      <c r="U22" s="5"/>
      <c r="V22" s="5"/>
      <c r="W22" s="5"/>
      <c r="X22" s="5"/>
      <c r="Y22" s="5"/>
      <c r="Z22" s="5"/>
      <c r="AA22" s="5"/>
      <c r="AB22" s="8"/>
      <c r="AC22" s="5"/>
      <c r="AD22" s="5"/>
      <c r="AE22" s="5"/>
      <c r="AF22" s="5"/>
      <c r="AG22" s="5"/>
      <c r="AH22" s="5"/>
      <c r="AI22" s="5"/>
      <c r="AJ22" s="8"/>
      <c r="AK22" s="5"/>
      <c r="AL22" s="5"/>
      <c r="AM22" s="5"/>
      <c r="AN22" s="5"/>
      <c r="AO22" s="5"/>
      <c r="AP22" s="5"/>
      <c r="AQ22" s="5"/>
      <c r="AR22" s="8"/>
      <c r="AS22" s="5"/>
      <c r="AT22" s="5"/>
      <c r="AU22" s="5"/>
      <c r="AV22" s="5"/>
      <c r="AW22" s="5"/>
      <c r="AX22" s="5"/>
      <c r="AY22" s="5"/>
      <c r="AZ22" s="8"/>
      <c r="BA22" s="5"/>
      <c r="BB22" s="5"/>
      <c r="BC22" s="5"/>
      <c r="BD22" s="5"/>
      <c r="BE22" s="5"/>
      <c r="BF22" s="5"/>
      <c r="BG22" s="5"/>
      <c r="BH22" s="8"/>
      <c r="BI22" s="5"/>
      <c r="BJ22" s="5"/>
      <c r="BK22" s="5"/>
      <c r="BL22" s="5"/>
      <c r="BM22" s="5"/>
      <c r="BN22" s="5"/>
      <c r="BO22" s="5"/>
      <c r="BP22" s="9">
        <v>0</v>
      </c>
      <c r="BQ22" s="1" t="s">
        <v>0</v>
      </c>
      <c r="BR22" s="1" t="s">
        <v>0</v>
      </c>
      <c r="BS22" s="1" t="s">
        <v>0</v>
      </c>
      <c r="BT22" s="1" t="s">
        <v>0</v>
      </c>
      <c r="BU22" s="1" t="s">
        <v>0</v>
      </c>
    </row>
    <row r="23" spans="1:102" ht="11.25">
      <c r="A23" s="30" t="s">
        <v>1</v>
      </c>
      <c r="B23" s="31" t="str">
        <f>HYPERLINK("http://www.dot.ca.gov/hq/transprog/stip2004/ff_sheets/09-2502.xls","2502")</f>
        <v>2502</v>
      </c>
      <c r="C23" s="30" t="s">
        <v>0</v>
      </c>
      <c r="D23" s="30" t="s">
        <v>15</v>
      </c>
      <c r="E23" s="30" t="s">
        <v>3</v>
      </c>
      <c r="F23" s="32">
        <f ca="1">INDIRECT("T23")+INDIRECT("AB23")+INDIRECT("AJ23")+INDIRECT("AR23")+INDIRECT("AZ23")+INDIRECT("BH23")</f>
        <v>3984</v>
      </c>
      <c r="G23" s="33">
        <f ca="1">INDIRECT("U23")+INDIRECT("AC23")+INDIRECT("AK23")+INDIRECT("AS23")+INDIRECT("BA23")+INDIRECT("BI23")</f>
        <v>0</v>
      </c>
      <c r="H23" s="33">
        <f ca="1">INDIRECT("V23")+INDIRECT("AD23")+INDIRECT("AL23")+INDIRECT("AT23")+INDIRECT("BB23")+INDIRECT("BJ23")</f>
        <v>0</v>
      </c>
      <c r="I23" s="33">
        <f ca="1">INDIRECT("W23")+INDIRECT("AE23")+INDIRECT("AM23")+INDIRECT("AU23")+INDIRECT("BC23")+INDIRECT("BK23")</f>
        <v>0</v>
      </c>
      <c r="J23" s="33">
        <f ca="1">INDIRECT("X23")+INDIRECT("AF23")+INDIRECT("AN23")+INDIRECT("AV23")+INDIRECT("BD23")+INDIRECT("BL23")</f>
        <v>0</v>
      </c>
      <c r="K23" s="33">
        <f ca="1">INDIRECT("Y23")+INDIRECT("AG23")+INDIRECT("AO23")+INDIRECT("AW23")+INDIRECT("BE23")+INDIRECT("BM23")</f>
        <v>0</v>
      </c>
      <c r="L23" s="33">
        <f ca="1">INDIRECT("Z23")+INDIRECT("AH23")+INDIRECT("AP23")+INDIRECT("AX23")+INDIRECT("BF23")+INDIRECT("BN23")</f>
        <v>0</v>
      </c>
      <c r="M23" s="33">
        <f ca="1">INDIRECT("AA23")+INDIRECT("AI23")+INDIRECT("AQ23")+INDIRECT("AY23")+INDIRECT("BG23")+INDIRECT("BO23")</f>
        <v>0</v>
      </c>
      <c r="N23" s="32">
        <f ca="1">INDIRECT("T23")+INDIRECT("U23")+INDIRECT("V23")+INDIRECT("W23")+INDIRECT("X23")+INDIRECT("Y23")+INDIRECT("Z23")+INDIRECT("AA23")</f>
        <v>0</v>
      </c>
      <c r="O23" s="33">
        <f ca="1">INDIRECT("AB23")+INDIRECT("AC23")+INDIRECT("AD23")+INDIRECT("AE23")+INDIRECT("AF23")+INDIRECT("AG23")+INDIRECT("AH23")+INDIRECT("AI23")</f>
        <v>3984</v>
      </c>
      <c r="P23" s="33">
        <f ca="1">INDIRECT("AJ23")+INDIRECT("AK23")+INDIRECT("AL23")+INDIRECT("AM23")+INDIRECT("AN23")+INDIRECT("AO23")+INDIRECT("AP23")+INDIRECT("AQ23")</f>
        <v>0</v>
      </c>
      <c r="Q23" s="33">
        <f ca="1">INDIRECT("AR23")+INDIRECT("AS23")+INDIRECT("AT23")+INDIRECT("AU23")+INDIRECT("AV23")+INDIRECT("AW23")+INDIRECT("AX23")+INDIRECT("AY23")</f>
        <v>0</v>
      </c>
      <c r="R23" s="33">
        <f ca="1">INDIRECT("AZ23")+INDIRECT("BA23")+INDIRECT("BB23")+INDIRECT("BC23")+INDIRECT("BD23")+INDIRECT("BE23")+INDIRECT("BF23")+INDIRECT("BG23")</f>
        <v>0</v>
      </c>
      <c r="S23" s="33">
        <f ca="1">INDIRECT("BH23")+INDIRECT("BI23")+INDIRECT("BJ23")+INDIRECT("BK23")+INDIRECT("BL23")+INDIRECT("BM23")+INDIRECT("BN23")+INDIRECT("BO23")</f>
        <v>0</v>
      </c>
      <c r="T23" s="34"/>
      <c r="U23" s="35"/>
      <c r="V23" s="35"/>
      <c r="W23" s="35"/>
      <c r="X23" s="35"/>
      <c r="Y23" s="35"/>
      <c r="Z23" s="35"/>
      <c r="AA23" s="35"/>
      <c r="AB23" s="34">
        <v>3984</v>
      </c>
      <c r="AC23" s="35"/>
      <c r="AD23" s="35"/>
      <c r="AE23" s="35"/>
      <c r="AF23" s="35"/>
      <c r="AG23" s="35"/>
      <c r="AH23" s="35"/>
      <c r="AI23" s="35"/>
      <c r="AJ23" s="34"/>
      <c r="AK23" s="35"/>
      <c r="AL23" s="35"/>
      <c r="AM23" s="35"/>
      <c r="AN23" s="35"/>
      <c r="AO23" s="35"/>
      <c r="AP23" s="35"/>
      <c r="AQ23" s="35"/>
      <c r="AR23" s="34"/>
      <c r="AS23" s="35"/>
      <c r="AT23" s="35"/>
      <c r="AU23" s="35"/>
      <c r="AV23" s="35"/>
      <c r="AW23" s="35"/>
      <c r="AX23" s="35"/>
      <c r="AY23" s="35"/>
      <c r="AZ23" s="34"/>
      <c r="BA23" s="35"/>
      <c r="BB23" s="35"/>
      <c r="BC23" s="35"/>
      <c r="BD23" s="35"/>
      <c r="BE23" s="35"/>
      <c r="BF23" s="35"/>
      <c r="BG23" s="35"/>
      <c r="BH23" s="34"/>
      <c r="BI23" s="35"/>
      <c r="BJ23" s="35"/>
      <c r="BK23" s="35"/>
      <c r="BL23" s="35"/>
      <c r="BM23" s="35"/>
      <c r="BN23" s="35"/>
      <c r="BO23" s="36"/>
      <c r="BP23" s="9">
        <v>13000000282</v>
      </c>
      <c r="BQ23" s="1" t="s">
        <v>3</v>
      </c>
      <c r="BR23" s="1" t="s">
        <v>0</v>
      </c>
      <c r="BS23" s="1" t="s">
        <v>0</v>
      </c>
      <c r="BT23" s="1" t="s">
        <v>0</v>
      </c>
      <c r="BU23" s="1" t="s">
        <v>0</v>
      </c>
      <c r="BW23" s="1">
        <f ca="1">INDIRECT("T23")+2*INDIRECT("AB23")+3*INDIRECT("AJ23")+4*INDIRECT("AR23")+5*INDIRECT("AZ23")+6*INDIRECT("BH23")</f>
        <v>7968</v>
      </c>
      <c r="BX23" s="1">
        <v>7968</v>
      </c>
      <c r="BY23" s="1">
        <f ca="1">INDIRECT("U23")+2*INDIRECT("AC23")+3*INDIRECT("AK23")+4*INDIRECT("AS23")+5*INDIRECT("BA23")+6*INDIRECT("BI23")</f>
        <v>0</v>
      </c>
      <c r="BZ23" s="1">
        <v>0</v>
      </c>
      <c r="CA23" s="1">
        <f ca="1">INDIRECT("V23")+2*INDIRECT("AD23")+3*INDIRECT("AL23")+4*INDIRECT("AT23")+5*INDIRECT("BB23")+6*INDIRECT("BJ23")</f>
        <v>0</v>
      </c>
      <c r="CB23" s="1">
        <v>0</v>
      </c>
      <c r="CC23" s="1">
        <f ca="1">INDIRECT("W23")+2*INDIRECT("AE23")+3*INDIRECT("AM23")+4*INDIRECT("AU23")+5*INDIRECT("BC23")+6*INDIRECT("BK23")</f>
        <v>0</v>
      </c>
      <c r="CD23" s="1">
        <v>0</v>
      </c>
      <c r="CE23" s="1">
        <f ca="1">INDIRECT("X23")+2*INDIRECT("AF23")+3*INDIRECT("AN23")+4*INDIRECT("AV23")+5*INDIRECT("BD23")+6*INDIRECT("BL23")</f>
        <v>0</v>
      </c>
      <c r="CF23" s="1">
        <v>0</v>
      </c>
      <c r="CG23" s="1">
        <f ca="1">INDIRECT("Y23")+2*INDIRECT("AG23")+3*INDIRECT("AO23")+4*INDIRECT("AW23")+5*INDIRECT("BE23")+6*INDIRECT("BM23")</f>
        <v>0</v>
      </c>
      <c r="CH23" s="1">
        <v>0</v>
      </c>
      <c r="CI23" s="1">
        <f ca="1">INDIRECT("Z23")+2*INDIRECT("AH23")+3*INDIRECT("AP23")+4*INDIRECT("AX23")+5*INDIRECT("BF23")+6*INDIRECT("BN23")</f>
        <v>0</v>
      </c>
      <c r="CJ23" s="1">
        <v>0</v>
      </c>
      <c r="CK23" s="1">
        <f ca="1">INDIRECT("AA23")+2*INDIRECT("AI23")+3*INDIRECT("AQ23")+4*INDIRECT("AY23")+5*INDIRECT("BG23")+6*INDIRECT("BO23")</f>
        <v>0</v>
      </c>
      <c r="CL23" s="1">
        <v>0</v>
      </c>
      <c r="CM23" s="1">
        <f ca="1">INDIRECT("T23")+2*INDIRECT("U23")+3*INDIRECT("V23")+4*INDIRECT("W23")+5*INDIRECT("X23")+6*INDIRECT("Y23")+7*INDIRECT("Z23")+8*INDIRECT("AA23")</f>
        <v>0</v>
      </c>
      <c r="CN23" s="1">
        <v>0</v>
      </c>
      <c r="CO23" s="1">
        <f ca="1">INDIRECT("AB23")+2*INDIRECT("AC23")+3*INDIRECT("AD23")+4*INDIRECT("AE23")+5*INDIRECT("AF23")+6*INDIRECT("AG23")+7*INDIRECT("AH23")+8*INDIRECT("AI23")</f>
        <v>3984</v>
      </c>
      <c r="CP23" s="1">
        <v>3984</v>
      </c>
      <c r="CQ23" s="1">
        <f ca="1">INDIRECT("AJ23")+2*INDIRECT("AK23")+3*INDIRECT("AL23")+4*INDIRECT("AM23")+5*INDIRECT("AN23")+6*INDIRECT("AO23")+7*INDIRECT("AP23")+8*INDIRECT("AQ23")</f>
        <v>0</v>
      </c>
      <c r="CR23" s="1">
        <v>0</v>
      </c>
      <c r="CS23" s="1">
        <f ca="1">INDIRECT("AR23")+2*INDIRECT("AS23")+3*INDIRECT("AT23")+4*INDIRECT("AU23")+5*INDIRECT("AV23")+6*INDIRECT("AW23")+7*INDIRECT("AX23")+8*INDIRECT("AY23")</f>
        <v>0</v>
      </c>
      <c r="CT23" s="1">
        <v>0</v>
      </c>
      <c r="CU23" s="1">
        <f ca="1">INDIRECT("AZ23")+2*INDIRECT("BA23")+3*INDIRECT("BB23")+4*INDIRECT("BC23")+5*INDIRECT("BD23")+6*INDIRECT("BE23")+7*INDIRECT("BF23")+8*INDIRECT("BG23")</f>
        <v>0</v>
      </c>
      <c r="CV23" s="1">
        <v>0</v>
      </c>
      <c r="CW23" s="1">
        <f ca="1">INDIRECT("BH23")+2*INDIRECT("BI23")+3*INDIRECT("BJ23")+4*INDIRECT("BK23")+5*INDIRECT("BL23")+6*INDIRECT("BM23")+7*INDIRECT("BN23")+8*INDIRECT("BO23")</f>
        <v>0</v>
      </c>
      <c r="CX23" s="1">
        <v>0</v>
      </c>
    </row>
    <row r="24" spans="1:73" ht="11.25">
      <c r="A24" s="1" t="s">
        <v>0</v>
      </c>
      <c r="B24" s="1" t="s">
        <v>16</v>
      </c>
      <c r="C24" s="1" t="s">
        <v>0</v>
      </c>
      <c r="D24" s="1" t="s">
        <v>17</v>
      </c>
      <c r="E24" s="1" t="s">
        <v>6</v>
      </c>
      <c r="F24" s="7">
        <f>SUM(F23:F23)</f>
        <v>3984</v>
      </c>
      <c r="G24" s="6">
        <f>SUM(G23:G23)</f>
        <v>0</v>
      </c>
      <c r="H24" s="6">
        <f>SUM(H23:H23)</f>
        <v>0</v>
      </c>
      <c r="I24" s="6">
        <f>SUM(I23:I23)</f>
        <v>0</v>
      </c>
      <c r="J24" s="6">
        <f>SUM(J23:J23)</f>
        <v>0</v>
      </c>
      <c r="K24" s="6">
        <f>SUM(K23:K23)</f>
        <v>0</v>
      </c>
      <c r="L24" s="6">
        <f>SUM(L23:L23)</f>
        <v>0</v>
      </c>
      <c r="M24" s="6">
        <f>SUM(M23:M23)</f>
        <v>0</v>
      </c>
      <c r="N24" s="7">
        <f>SUM(N23:N23)</f>
        <v>0</v>
      </c>
      <c r="O24" s="6">
        <f>SUM(O23:O23)</f>
        <v>3984</v>
      </c>
      <c r="P24" s="6">
        <f>SUM(P23:P23)</f>
        <v>0</v>
      </c>
      <c r="Q24" s="6">
        <f>SUM(Q23:Q23)</f>
        <v>0</v>
      </c>
      <c r="R24" s="6">
        <f>SUM(R23:R23)</f>
        <v>0</v>
      </c>
      <c r="S24" s="6">
        <f>SUM(S23:S23)</f>
        <v>0</v>
      </c>
      <c r="T24" s="8"/>
      <c r="U24" s="5"/>
      <c r="V24" s="5"/>
      <c r="W24" s="5"/>
      <c r="X24" s="5"/>
      <c r="Y24" s="5"/>
      <c r="Z24" s="5"/>
      <c r="AA24" s="5"/>
      <c r="AB24" s="8"/>
      <c r="AC24" s="5"/>
      <c r="AD24" s="5"/>
      <c r="AE24" s="5"/>
      <c r="AF24" s="5"/>
      <c r="AG24" s="5"/>
      <c r="AH24" s="5"/>
      <c r="AI24" s="5"/>
      <c r="AJ24" s="8"/>
      <c r="AK24" s="5"/>
      <c r="AL24" s="5"/>
      <c r="AM24" s="5"/>
      <c r="AN24" s="5"/>
      <c r="AO24" s="5"/>
      <c r="AP24" s="5"/>
      <c r="AQ24" s="5"/>
      <c r="AR24" s="8"/>
      <c r="AS24" s="5"/>
      <c r="AT24" s="5"/>
      <c r="AU24" s="5"/>
      <c r="AV24" s="5"/>
      <c r="AW24" s="5"/>
      <c r="AX24" s="5"/>
      <c r="AY24" s="5"/>
      <c r="AZ24" s="8"/>
      <c r="BA24" s="5"/>
      <c r="BB24" s="5"/>
      <c r="BC24" s="5"/>
      <c r="BD24" s="5"/>
      <c r="BE24" s="5"/>
      <c r="BF24" s="5"/>
      <c r="BG24" s="5"/>
      <c r="BH24" s="8"/>
      <c r="BI24" s="5"/>
      <c r="BJ24" s="5"/>
      <c r="BK24" s="5"/>
      <c r="BL24" s="5"/>
      <c r="BM24" s="5"/>
      <c r="BN24" s="5"/>
      <c r="BO24" s="5"/>
      <c r="BP24" s="9">
        <v>0</v>
      </c>
      <c r="BQ24" s="1" t="s">
        <v>0</v>
      </c>
      <c r="BR24" s="1" t="s">
        <v>0</v>
      </c>
      <c r="BS24" s="1" t="s">
        <v>0</v>
      </c>
      <c r="BT24" s="1" t="s">
        <v>0</v>
      </c>
      <c r="BU24" s="1" t="s">
        <v>0</v>
      </c>
    </row>
    <row r="25" spans="1:73" ht="11.25">
      <c r="A25" s="25"/>
      <c r="B25" s="25"/>
      <c r="C25" s="27" t="s">
        <v>92</v>
      </c>
      <c r="D25" s="26" t="s">
        <v>0</v>
      </c>
      <c r="E25" s="1" t="s">
        <v>0</v>
      </c>
      <c r="F25" s="7"/>
      <c r="G25" s="6"/>
      <c r="H25" s="6"/>
      <c r="I25" s="6"/>
      <c r="J25" s="6"/>
      <c r="K25" s="6"/>
      <c r="L25" s="6"/>
      <c r="M25" s="6"/>
      <c r="N25" s="7"/>
      <c r="O25" s="6"/>
      <c r="P25" s="6"/>
      <c r="Q25" s="6"/>
      <c r="R25" s="6"/>
      <c r="S25" s="6"/>
      <c r="T25" s="8"/>
      <c r="U25" s="5"/>
      <c r="V25" s="5"/>
      <c r="W25" s="5"/>
      <c r="X25" s="5"/>
      <c r="Y25" s="5"/>
      <c r="Z25" s="5"/>
      <c r="AA25" s="5"/>
      <c r="AB25" s="8"/>
      <c r="AC25" s="5"/>
      <c r="AD25" s="5"/>
      <c r="AE25" s="5"/>
      <c r="AF25" s="5"/>
      <c r="AG25" s="5"/>
      <c r="AH25" s="5"/>
      <c r="AI25" s="5"/>
      <c r="AJ25" s="8"/>
      <c r="AK25" s="5"/>
      <c r="AL25" s="5"/>
      <c r="AM25" s="5"/>
      <c r="AN25" s="5"/>
      <c r="AO25" s="5"/>
      <c r="AP25" s="5"/>
      <c r="AQ25" s="5"/>
      <c r="AR25" s="8"/>
      <c r="AS25" s="5"/>
      <c r="AT25" s="5"/>
      <c r="AU25" s="5"/>
      <c r="AV25" s="5"/>
      <c r="AW25" s="5"/>
      <c r="AX25" s="5"/>
      <c r="AY25" s="5"/>
      <c r="AZ25" s="8"/>
      <c r="BA25" s="5"/>
      <c r="BB25" s="5"/>
      <c r="BC25" s="5"/>
      <c r="BD25" s="5"/>
      <c r="BE25" s="5"/>
      <c r="BF25" s="5"/>
      <c r="BG25" s="5"/>
      <c r="BH25" s="8"/>
      <c r="BI25" s="5"/>
      <c r="BJ25" s="5"/>
      <c r="BK25" s="5"/>
      <c r="BL25" s="5"/>
      <c r="BM25" s="5"/>
      <c r="BN25" s="5"/>
      <c r="BO25" s="5"/>
      <c r="BP25" s="9">
        <v>0</v>
      </c>
      <c r="BQ25" s="1" t="s">
        <v>0</v>
      </c>
      <c r="BR25" s="1" t="s">
        <v>0</v>
      </c>
      <c r="BS25" s="1" t="s">
        <v>0</v>
      </c>
      <c r="BT25" s="1" t="s">
        <v>0</v>
      </c>
      <c r="BU25" s="1" t="s">
        <v>0</v>
      </c>
    </row>
    <row r="26" spans="1:102" ht="11.25">
      <c r="A26" s="30" t="s">
        <v>1</v>
      </c>
      <c r="B26" s="31" t="str">
        <f>HYPERLINK("http://www.dot.ca.gov/hq/transprog/stip2004/ff_sheets/09-2505.xls","2505")</f>
        <v>2505</v>
      </c>
      <c r="C26" s="30" t="s">
        <v>0</v>
      </c>
      <c r="D26" s="30" t="s">
        <v>15</v>
      </c>
      <c r="E26" s="30" t="s">
        <v>3</v>
      </c>
      <c r="F26" s="32">
        <f ca="1">INDIRECT("T26")+INDIRECT("AB26")+INDIRECT("AJ26")+INDIRECT("AR26")+INDIRECT("AZ26")+INDIRECT("BH26")</f>
        <v>0</v>
      </c>
      <c r="G26" s="33">
        <f ca="1">INDIRECT("U26")+INDIRECT("AC26")+INDIRECT("AK26")+INDIRECT("AS26")+INDIRECT("BA26")+INDIRECT("BI26")</f>
        <v>2529</v>
      </c>
      <c r="H26" s="33">
        <f ca="1">INDIRECT("V26")+INDIRECT("AD26")+INDIRECT("AL26")+INDIRECT("AT26")+INDIRECT("BB26")+INDIRECT("BJ26")</f>
        <v>0</v>
      </c>
      <c r="I26" s="33">
        <f ca="1">INDIRECT("W26")+INDIRECT("AE26")+INDIRECT("AM26")+INDIRECT("AU26")+INDIRECT("BC26")+INDIRECT("BK26")</f>
        <v>0</v>
      </c>
      <c r="J26" s="33">
        <f ca="1">INDIRECT("X26")+INDIRECT("AF26")+INDIRECT("AN26")+INDIRECT("AV26")+INDIRECT("BD26")+INDIRECT("BL26")</f>
        <v>0</v>
      </c>
      <c r="K26" s="33">
        <f ca="1">INDIRECT("Y26")+INDIRECT("AG26")+INDIRECT("AO26")+INDIRECT("AW26")+INDIRECT("BE26")+INDIRECT("BM26")</f>
        <v>0</v>
      </c>
      <c r="L26" s="33">
        <f ca="1">INDIRECT("Z26")+INDIRECT("AH26")+INDIRECT("AP26")+INDIRECT("AX26")+INDIRECT("BF26")+INDIRECT("BN26")</f>
        <v>0</v>
      </c>
      <c r="M26" s="33">
        <f ca="1">INDIRECT("AA26")+INDIRECT("AI26")+INDIRECT("AQ26")+INDIRECT("AY26")+INDIRECT("BG26")+INDIRECT("BO26")</f>
        <v>0</v>
      </c>
      <c r="N26" s="32">
        <f ca="1">INDIRECT("T26")+INDIRECT("U26")+INDIRECT("V26")+INDIRECT("W26")+INDIRECT("X26")+INDIRECT("Y26")+INDIRECT("Z26")+INDIRECT("AA26")</f>
        <v>0</v>
      </c>
      <c r="O26" s="33">
        <f ca="1">INDIRECT("AB26")+INDIRECT("AC26")+INDIRECT("AD26")+INDIRECT("AE26")+INDIRECT("AF26")+INDIRECT("AG26")+INDIRECT("AH26")+INDIRECT("AI26")</f>
        <v>2529</v>
      </c>
      <c r="P26" s="33">
        <f ca="1">INDIRECT("AJ26")+INDIRECT("AK26")+INDIRECT("AL26")+INDIRECT("AM26")+INDIRECT("AN26")+INDIRECT("AO26")+INDIRECT("AP26")+INDIRECT("AQ26")</f>
        <v>0</v>
      </c>
      <c r="Q26" s="33">
        <f ca="1">INDIRECT("AR26")+INDIRECT("AS26")+INDIRECT("AT26")+INDIRECT("AU26")+INDIRECT("AV26")+INDIRECT("AW26")+INDIRECT("AX26")+INDIRECT("AY26")</f>
        <v>0</v>
      </c>
      <c r="R26" s="33">
        <f ca="1">INDIRECT("AZ26")+INDIRECT("BA26")+INDIRECT("BB26")+INDIRECT("BC26")+INDIRECT("BD26")+INDIRECT("BE26")+INDIRECT("BF26")+INDIRECT("BG26")</f>
        <v>0</v>
      </c>
      <c r="S26" s="33">
        <f ca="1">INDIRECT("BH26")+INDIRECT("BI26")+INDIRECT("BJ26")+INDIRECT("BK26")+INDIRECT("BL26")+INDIRECT("BM26")+INDIRECT("BN26")+INDIRECT("BO26")</f>
        <v>0</v>
      </c>
      <c r="T26" s="34"/>
      <c r="U26" s="35"/>
      <c r="V26" s="35"/>
      <c r="W26" s="35"/>
      <c r="X26" s="35"/>
      <c r="Y26" s="35"/>
      <c r="Z26" s="35"/>
      <c r="AA26" s="35"/>
      <c r="AB26" s="34"/>
      <c r="AC26" s="35">
        <v>2529</v>
      </c>
      <c r="AD26" s="35"/>
      <c r="AE26" s="35"/>
      <c r="AF26" s="35"/>
      <c r="AG26" s="35"/>
      <c r="AH26" s="35"/>
      <c r="AI26" s="35"/>
      <c r="AJ26" s="34"/>
      <c r="AK26" s="35"/>
      <c r="AL26" s="35"/>
      <c r="AM26" s="35"/>
      <c r="AN26" s="35"/>
      <c r="AO26" s="35"/>
      <c r="AP26" s="35"/>
      <c r="AQ26" s="35"/>
      <c r="AR26" s="34"/>
      <c r="AS26" s="35"/>
      <c r="AT26" s="35"/>
      <c r="AU26" s="35"/>
      <c r="AV26" s="35"/>
      <c r="AW26" s="35"/>
      <c r="AX26" s="35"/>
      <c r="AY26" s="35"/>
      <c r="AZ26" s="34"/>
      <c r="BA26" s="35"/>
      <c r="BB26" s="35"/>
      <c r="BC26" s="35"/>
      <c r="BD26" s="35"/>
      <c r="BE26" s="35"/>
      <c r="BF26" s="35"/>
      <c r="BG26" s="35"/>
      <c r="BH26" s="34"/>
      <c r="BI26" s="35"/>
      <c r="BJ26" s="35"/>
      <c r="BK26" s="35"/>
      <c r="BL26" s="35"/>
      <c r="BM26" s="35"/>
      <c r="BN26" s="35"/>
      <c r="BO26" s="36"/>
      <c r="BP26" s="9">
        <v>13000000600</v>
      </c>
      <c r="BQ26" s="1" t="s">
        <v>3</v>
      </c>
      <c r="BR26" s="1" t="s">
        <v>0</v>
      </c>
      <c r="BS26" s="1" t="s">
        <v>0</v>
      </c>
      <c r="BT26" s="1" t="s">
        <v>0</v>
      </c>
      <c r="BU26" s="1" t="s">
        <v>0</v>
      </c>
      <c r="BW26" s="1">
        <f ca="1">INDIRECT("T26")+2*INDIRECT("AB26")+3*INDIRECT("AJ26")+4*INDIRECT("AR26")+5*INDIRECT("AZ26")+6*INDIRECT("BH26")</f>
        <v>0</v>
      </c>
      <c r="BX26" s="1">
        <v>0</v>
      </c>
      <c r="BY26" s="1">
        <f ca="1">INDIRECT("U26")+2*INDIRECT("AC26")+3*INDIRECT("AK26")+4*INDIRECT("AS26")+5*INDIRECT("BA26")+6*INDIRECT("BI26")</f>
        <v>5058</v>
      </c>
      <c r="BZ26" s="1">
        <v>5058</v>
      </c>
      <c r="CA26" s="1">
        <f ca="1">INDIRECT("V26")+2*INDIRECT("AD26")+3*INDIRECT("AL26")+4*INDIRECT("AT26")+5*INDIRECT("BB26")+6*INDIRECT("BJ26")</f>
        <v>0</v>
      </c>
      <c r="CB26" s="1">
        <v>0</v>
      </c>
      <c r="CC26" s="1">
        <f ca="1">INDIRECT("W26")+2*INDIRECT("AE26")+3*INDIRECT("AM26")+4*INDIRECT("AU26")+5*INDIRECT("BC26")+6*INDIRECT("BK26")</f>
        <v>0</v>
      </c>
      <c r="CD26" s="1">
        <v>0</v>
      </c>
      <c r="CE26" s="1">
        <f ca="1">INDIRECT("X26")+2*INDIRECT("AF26")+3*INDIRECT("AN26")+4*INDIRECT("AV26")+5*INDIRECT("BD26")+6*INDIRECT("BL26")</f>
        <v>0</v>
      </c>
      <c r="CF26" s="1">
        <v>0</v>
      </c>
      <c r="CG26" s="1">
        <f ca="1">INDIRECT("Y26")+2*INDIRECT("AG26")+3*INDIRECT("AO26")+4*INDIRECT("AW26")+5*INDIRECT("BE26")+6*INDIRECT("BM26")</f>
        <v>0</v>
      </c>
      <c r="CH26" s="1">
        <v>0</v>
      </c>
      <c r="CI26" s="1">
        <f ca="1">INDIRECT("Z26")+2*INDIRECT("AH26")+3*INDIRECT("AP26")+4*INDIRECT("AX26")+5*INDIRECT("BF26")+6*INDIRECT("BN26")</f>
        <v>0</v>
      </c>
      <c r="CJ26" s="1">
        <v>0</v>
      </c>
      <c r="CK26" s="1">
        <f ca="1">INDIRECT("AA26")+2*INDIRECT("AI26")+3*INDIRECT("AQ26")+4*INDIRECT("AY26")+5*INDIRECT("BG26")+6*INDIRECT("BO26")</f>
        <v>0</v>
      </c>
      <c r="CL26" s="1">
        <v>0</v>
      </c>
      <c r="CM26" s="1">
        <f ca="1">INDIRECT("T26")+2*INDIRECT("U26")+3*INDIRECT("V26")+4*INDIRECT("W26")+5*INDIRECT("X26")+6*INDIRECT("Y26")+7*INDIRECT("Z26")+8*INDIRECT("AA26")</f>
        <v>0</v>
      </c>
      <c r="CN26" s="1">
        <v>0</v>
      </c>
      <c r="CO26" s="1">
        <f ca="1">INDIRECT("AB26")+2*INDIRECT("AC26")+3*INDIRECT("AD26")+4*INDIRECT("AE26")+5*INDIRECT("AF26")+6*INDIRECT("AG26")+7*INDIRECT("AH26")+8*INDIRECT("AI26")</f>
        <v>5058</v>
      </c>
      <c r="CP26" s="1">
        <v>5058</v>
      </c>
      <c r="CQ26" s="1">
        <f ca="1">INDIRECT("AJ26")+2*INDIRECT("AK26")+3*INDIRECT("AL26")+4*INDIRECT("AM26")+5*INDIRECT("AN26")+6*INDIRECT("AO26")+7*INDIRECT("AP26")+8*INDIRECT("AQ26")</f>
        <v>0</v>
      </c>
      <c r="CR26" s="1">
        <v>0</v>
      </c>
      <c r="CS26" s="1">
        <f ca="1">INDIRECT("AR26")+2*INDIRECT("AS26")+3*INDIRECT("AT26")+4*INDIRECT("AU26")+5*INDIRECT("AV26")+6*INDIRECT("AW26")+7*INDIRECT("AX26")+8*INDIRECT("AY26")</f>
        <v>0</v>
      </c>
      <c r="CT26" s="1">
        <v>0</v>
      </c>
      <c r="CU26" s="1">
        <f ca="1">INDIRECT("AZ26")+2*INDIRECT("BA26")+3*INDIRECT("BB26")+4*INDIRECT("BC26")+5*INDIRECT("BD26")+6*INDIRECT("BE26")+7*INDIRECT("BF26")+8*INDIRECT("BG26")</f>
        <v>0</v>
      </c>
      <c r="CV26" s="1">
        <v>0</v>
      </c>
      <c r="CW26" s="1">
        <f ca="1">INDIRECT("BH26")+2*INDIRECT("BI26")+3*INDIRECT("BJ26")+4*INDIRECT("BK26")+5*INDIRECT("BL26")+6*INDIRECT("BM26")+7*INDIRECT("BN26")+8*INDIRECT("BO26")</f>
        <v>0</v>
      </c>
      <c r="CX26" s="1">
        <v>0</v>
      </c>
    </row>
    <row r="27" spans="1:73" ht="11.25">
      <c r="A27" s="1" t="s">
        <v>0</v>
      </c>
      <c r="B27" s="1" t="s">
        <v>18</v>
      </c>
      <c r="C27" s="1" t="s">
        <v>0</v>
      </c>
      <c r="D27" s="1" t="s">
        <v>19</v>
      </c>
      <c r="E27" s="1" t="s">
        <v>6</v>
      </c>
      <c r="F27" s="7">
        <f>SUM(F26:F26)</f>
        <v>0</v>
      </c>
      <c r="G27" s="6">
        <f>SUM(G26:G26)</f>
        <v>2529</v>
      </c>
      <c r="H27" s="6">
        <f>SUM(H26:H26)</f>
        <v>0</v>
      </c>
      <c r="I27" s="6">
        <f>SUM(I26:I26)</f>
        <v>0</v>
      </c>
      <c r="J27" s="6">
        <f>SUM(J26:J26)</f>
        <v>0</v>
      </c>
      <c r="K27" s="6">
        <f>SUM(K26:K26)</f>
        <v>0</v>
      </c>
      <c r="L27" s="6">
        <f>SUM(L26:L26)</f>
        <v>0</v>
      </c>
      <c r="M27" s="6">
        <f>SUM(M26:M26)</f>
        <v>0</v>
      </c>
      <c r="N27" s="7">
        <f>SUM(N26:N26)</f>
        <v>0</v>
      </c>
      <c r="O27" s="6">
        <f>SUM(O26:O26)</f>
        <v>2529</v>
      </c>
      <c r="P27" s="6">
        <f>SUM(P26:P26)</f>
        <v>0</v>
      </c>
      <c r="Q27" s="6">
        <f>SUM(Q26:Q26)</f>
        <v>0</v>
      </c>
      <c r="R27" s="6">
        <f>SUM(R26:R26)</f>
        <v>0</v>
      </c>
      <c r="S27" s="6">
        <f>SUM(S26:S26)</f>
        <v>0</v>
      </c>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v>0</v>
      </c>
      <c r="BQ27" s="1" t="s">
        <v>0</v>
      </c>
      <c r="BR27" s="1" t="s">
        <v>0</v>
      </c>
      <c r="BS27" s="1" t="s">
        <v>0</v>
      </c>
      <c r="BT27" s="1" t="s">
        <v>0</v>
      </c>
      <c r="BU27" s="1" t="s">
        <v>0</v>
      </c>
    </row>
    <row r="28" spans="1:73" ht="11.25">
      <c r="A28" s="25"/>
      <c r="B28" s="25"/>
      <c r="C28" s="27" t="s">
        <v>92</v>
      </c>
      <c r="D28" s="26" t="s">
        <v>0</v>
      </c>
      <c r="E28" s="1" t="s">
        <v>0</v>
      </c>
      <c r="F28" s="7"/>
      <c r="G28" s="6"/>
      <c r="H28" s="6"/>
      <c r="I28" s="6"/>
      <c r="J28" s="6"/>
      <c r="K28" s="6"/>
      <c r="L28" s="6"/>
      <c r="M28" s="6"/>
      <c r="N28" s="7"/>
      <c r="O28" s="6"/>
      <c r="P28" s="6"/>
      <c r="Q28" s="6"/>
      <c r="R28" s="6"/>
      <c r="S28" s="6"/>
      <c r="T28" s="8"/>
      <c r="U28" s="5"/>
      <c r="V28" s="5"/>
      <c r="W28" s="5"/>
      <c r="X28" s="5"/>
      <c r="Y28" s="5"/>
      <c r="Z28" s="5"/>
      <c r="AA28" s="5"/>
      <c r="AB28" s="8"/>
      <c r="AC28" s="5"/>
      <c r="AD28" s="5"/>
      <c r="AE28" s="5"/>
      <c r="AF28" s="5"/>
      <c r="AG28" s="5"/>
      <c r="AH28" s="5"/>
      <c r="AI28" s="5"/>
      <c r="AJ28" s="8"/>
      <c r="AK28" s="5"/>
      <c r="AL28" s="5"/>
      <c r="AM28" s="5"/>
      <c r="AN28" s="5"/>
      <c r="AO28" s="5"/>
      <c r="AP28" s="5"/>
      <c r="AQ28" s="5"/>
      <c r="AR28" s="8"/>
      <c r="AS28" s="5"/>
      <c r="AT28" s="5"/>
      <c r="AU28" s="5"/>
      <c r="AV28" s="5"/>
      <c r="AW28" s="5"/>
      <c r="AX28" s="5"/>
      <c r="AY28" s="5"/>
      <c r="AZ28" s="8"/>
      <c r="BA28" s="5"/>
      <c r="BB28" s="5"/>
      <c r="BC28" s="5"/>
      <c r="BD28" s="5"/>
      <c r="BE28" s="5"/>
      <c r="BF28" s="5"/>
      <c r="BG28" s="5"/>
      <c r="BH28" s="8"/>
      <c r="BI28" s="5"/>
      <c r="BJ28" s="5"/>
      <c r="BK28" s="5"/>
      <c r="BL28" s="5"/>
      <c r="BM28" s="5"/>
      <c r="BN28" s="5"/>
      <c r="BO28" s="5"/>
      <c r="BP28" s="9">
        <v>0</v>
      </c>
      <c r="BQ28" s="1" t="s">
        <v>0</v>
      </c>
      <c r="BR28" s="1" t="s">
        <v>0</v>
      </c>
      <c r="BS28" s="1" t="s">
        <v>0</v>
      </c>
      <c r="BT28" s="1" t="s">
        <v>0</v>
      </c>
      <c r="BU28" s="1" t="s">
        <v>0</v>
      </c>
    </row>
    <row r="29" spans="1:102" ht="11.25">
      <c r="A29" s="30" t="s">
        <v>1</v>
      </c>
      <c r="B29" s="31" t="str">
        <f>HYPERLINK("http://www.dot.ca.gov/hq/transprog/stip2004/ff_sheets/09-2507.xls","2507")</f>
        <v>2507</v>
      </c>
      <c r="C29" s="30" t="s">
        <v>0</v>
      </c>
      <c r="D29" s="30" t="s">
        <v>15</v>
      </c>
      <c r="E29" s="30" t="s">
        <v>3</v>
      </c>
      <c r="F29" s="32">
        <f ca="1">INDIRECT("T29")+INDIRECT("AB29")+INDIRECT("AJ29")+INDIRECT("AR29")+INDIRECT("AZ29")+INDIRECT("BH29")</f>
        <v>0</v>
      </c>
      <c r="G29" s="33">
        <f ca="1">INDIRECT("U29")+INDIRECT("AC29")+INDIRECT("AK29")+INDIRECT("AS29")+INDIRECT("BA29")+INDIRECT("BI29")</f>
        <v>0</v>
      </c>
      <c r="H29" s="33">
        <f ca="1">INDIRECT("V29")+INDIRECT("AD29")+INDIRECT("AL29")+INDIRECT("AT29")+INDIRECT("BB29")+INDIRECT("BJ29")</f>
        <v>595</v>
      </c>
      <c r="I29" s="33">
        <f ca="1">INDIRECT("W29")+INDIRECT("AE29")+INDIRECT("AM29")+INDIRECT("AU29")+INDIRECT("BC29")+INDIRECT("BK29")</f>
        <v>0</v>
      </c>
      <c r="J29" s="33">
        <f ca="1">INDIRECT("X29")+INDIRECT("AF29")+INDIRECT("AN29")+INDIRECT("AV29")+INDIRECT("BD29")+INDIRECT("BL29")</f>
        <v>0</v>
      </c>
      <c r="K29" s="33">
        <f ca="1">INDIRECT("Y29")+INDIRECT("AG29")+INDIRECT("AO29")+INDIRECT("AW29")+INDIRECT("BE29")+INDIRECT("BM29")</f>
        <v>0</v>
      </c>
      <c r="L29" s="33">
        <f ca="1">INDIRECT("Z29")+INDIRECT("AH29")+INDIRECT("AP29")+INDIRECT("AX29")+INDIRECT("BF29")+INDIRECT("BN29")</f>
        <v>0</v>
      </c>
      <c r="M29" s="33">
        <f ca="1">INDIRECT("AA29")+INDIRECT("AI29")+INDIRECT("AQ29")+INDIRECT("AY29")+INDIRECT("BG29")+INDIRECT("BO29")</f>
        <v>0</v>
      </c>
      <c r="N29" s="32">
        <f ca="1">INDIRECT("T29")+INDIRECT("U29")+INDIRECT("V29")+INDIRECT("W29")+INDIRECT("X29")+INDIRECT("Y29")+INDIRECT("Z29")+INDIRECT("AA29")</f>
        <v>0</v>
      </c>
      <c r="O29" s="33">
        <f ca="1">INDIRECT("AB29")+INDIRECT("AC29")+INDIRECT("AD29")+INDIRECT("AE29")+INDIRECT("AF29")+INDIRECT("AG29")+INDIRECT("AH29")+INDIRECT("AI29")</f>
        <v>595</v>
      </c>
      <c r="P29" s="33">
        <f ca="1">INDIRECT("AJ29")+INDIRECT("AK29")+INDIRECT("AL29")+INDIRECT("AM29")+INDIRECT("AN29")+INDIRECT("AO29")+INDIRECT("AP29")+INDIRECT("AQ29")</f>
        <v>0</v>
      </c>
      <c r="Q29" s="33">
        <f ca="1">INDIRECT("AR29")+INDIRECT("AS29")+INDIRECT("AT29")+INDIRECT("AU29")+INDIRECT("AV29")+INDIRECT("AW29")+INDIRECT("AX29")+INDIRECT("AY29")</f>
        <v>0</v>
      </c>
      <c r="R29" s="33">
        <f ca="1">INDIRECT("AZ29")+INDIRECT("BA29")+INDIRECT("BB29")+INDIRECT("BC29")+INDIRECT("BD29")+INDIRECT("BE29")+INDIRECT("BF29")+INDIRECT("BG29")</f>
        <v>0</v>
      </c>
      <c r="S29" s="33">
        <f ca="1">INDIRECT("BH29")+INDIRECT("BI29")+INDIRECT("BJ29")+INDIRECT("BK29")+INDIRECT("BL29")+INDIRECT("BM29")+INDIRECT("BN29")+INDIRECT("BO29")</f>
        <v>0</v>
      </c>
      <c r="T29" s="34"/>
      <c r="U29" s="35"/>
      <c r="V29" s="35"/>
      <c r="W29" s="35"/>
      <c r="X29" s="35"/>
      <c r="Y29" s="35"/>
      <c r="Z29" s="35"/>
      <c r="AA29" s="35"/>
      <c r="AB29" s="34"/>
      <c r="AC29" s="35"/>
      <c r="AD29" s="35">
        <v>595</v>
      </c>
      <c r="AE29" s="35"/>
      <c r="AF29" s="35"/>
      <c r="AG29" s="35"/>
      <c r="AH29" s="35"/>
      <c r="AI29" s="35"/>
      <c r="AJ29" s="34"/>
      <c r="AK29" s="35"/>
      <c r="AL29" s="35"/>
      <c r="AM29" s="35"/>
      <c r="AN29" s="35"/>
      <c r="AO29" s="35"/>
      <c r="AP29" s="35"/>
      <c r="AQ29" s="35"/>
      <c r="AR29" s="34"/>
      <c r="AS29" s="35"/>
      <c r="AT29" s="35"/>
      <c r="AU29" s="35"/>
      <c r="AV29" s="35"/>
      <c r="AW29" s="35"/>
      <c r="AX29" s="35"/>
      <c r="AY29" s="35"/>
      <c r="AZ29" s="34"/>
      <c r="BA29" s="35"/>
      <c r="BB29" s="35"/>
      <c r="BC29" s="35"/>
      <c r="BD29" s="35"/>
      <c r="BE29" s="35"/>
      <c r="BF29" s="35"/>
      <c r="BG29" s="35"/>
      <c r="BH29" s="34"/>
      <c r="BI29" s="35"/>
      <c r="BJ29" s="35"/>
      <c r="BK29" s="35"/>
      <c r="BL29" s="35"/>
      <c r="BM29" s="35"/>
      <c r="BN29" s="35"/>
      <c r="BO29" s="36"/>
      <c r="BP29" s="9">
        <v>13000000602</v>
      </c>
      <c r="BQ29" s="1" t="s">
        <v>3</v>
      </c>
      <c r="BR29" s="1" t="s">
        <v>0</v>
      </c>
      <c r="BS29" s="1" t="s">
        <v>0</v>
      </c>
      <c r="BT29" s="1" t="s">
        <v>0</v>
      </c>
      <c r="BU29" s="1" t="s">
        <v>0</v>
      </c>
      <c r="BW29" s="1">
        <f ca="1">INDIRECT("T29")+2*INDIRECT("AB29")+3*INDIRECT("AJ29")+4*INDIRECT("AR29")+5*INDIRECT("AZ29")+6*INDIRECT("BH29")</f>
        <v>0</v>
      </c>
      <c r="BX29" s="1">
        <v>0</v>
      </c>
      <c r="BY29" s="1">
        <f ca="1">INDIRECT("U29")+2*INDIRECT("AC29")+3*INDIRECT("AK29")+4*INDIRECT("AS29")+5*INDIRECT("BA29")+6*INDIRECT("BI29")</f>
        <v>0</v>
      </c>
      <c r="BZ29" s="1">
        <v>0</v>
      </c>
      <c r="CA29" s="1">
        <f ca="1">INDIRECT("V29")+2*INDIRECT("AD29")+3*INDIRECT("AL29")+4*INDIRECT("AT29")+5*INDIRECT("BB29")+6*INDIRECT("BJ29")</f>
        <v>1190</v>
      </c>
      <c r="CB29" s="1">
        <v>1190</v>
      </c>
      <c r="CC29" s="1">
        <f ca="1">INDIRECT("W29")+2*INDIRECT("AE29")+3*INDIRECT("AM29")+4*INDIRECT("AU29")+5*INDIRECT("BC29")+6*INDIRECT("BK29")</f>
        <v>0</v>
      </c>
      <c r="CD29" s="1">
        <v>0</v>
      </c>
      <c r="CE29" s="1">
        <f ca="1">INDIRECT("X29")+2*INDIRECT("AF29")+3*INDIRECT("AN29")+4*INDIRECT("AV29")+5*INDIRECT("BD29")+6*INDIRECT("BL29")</f>
        <v>0</v>
      </c>
      <c r="CF29" s="1">
        <v>0</v>
      </c>
      <c r="CG29" s="1">
        <f ca="1">INDIRECT("Y29")+2*INDIRECT("AG29")+3*INDIRECT("AO29")+4*INDIRECT("AW29")+5*INDIRECT("BE29")+6*INDIRECT("BM29")</f>
        <v>0</v>
      </c>
      <c r="CH29" s="1">
        <v>0</v>
      </c>
      <c r="CI29" s="1">
        <f ca="1">INDIRECT("Z29")+2*INDIRECT("AH29")+3*INDIRECT("AP29")+4*INDIRECT("AX29")+5*INDIRECT("BF29")+6*INDIRECT("BN29")</f>
        <v>0</v>
      </c>
      <c r="CJ29" s="1">
        <v>0</v>
      </c>
      <c r="CK29" s="1">
        <f ca="1">INDIRECT("AA29")+2*INDIRECT("AI29")+3*INDIRECT("AQ29")+4*INDIRECT("AY29")+5*INDIRECT("BG29")+6*INDIRECT("BO29")</f>
        <v>0</v>
      </c>
      <c r="CL29" s="1">
        <v>0</v>
      </c>
      <c r="CM29" s="1">
        <f ca="1">INDIRECT("T29")+2*INDIRECT("U29")+3*INDIRECT("V29")+4*INDIRECT("W29")+5*INDIRECT("X29")+6*INDIRECT("Y29")+7*INDIRECT("Z29")+8*INDIRECT("AA29")</f>
        <v>0</v>
      </c>
      <c r="CN29" s="1">
        <v>0</v>
      </c>
      <c r="CO29" s="1">
        <f ca="1">INDIRECT("AB29")+2*INDIRECT("AC29")+3*INDIRECT("AD29")+4*INDIRECT("AE29")+5*INDIRECT("AF29")+6*INDIRECT("AG29")+7*INDIRECT("AH29")+8*INDIRECT("AI29")</f>
        <v>1785</v>
      </c>
      <c r="CP29" s="1">
        <v>1785</v>
      </c>
      <c r="CQ29" s="1">
        <f ca="1">INDIRECT("AJ29")+2*INDIRECT("AK29")+3*INDIRECT("AL29")+4*INDIRECT("AM29")+5*INDIRECT("AN29")+6*INDIRECT("AO29")+7*INDIRECT("AP29")+8*INDIRECT("AQ29")</f>
        <v>0</v>
      </c>
      <c r="CR29" s="1">
        <v>0</v>
      </c>
      <c r="CS29" s="1">
        <f ca="1">INDIRECT("AR29")+2*INDIRECT("AS29")+3*INDIRECT("AT29")+4*INDIRECT("AU29")+5*INDIRECT("AV29")+6*INDIRECT("AW29")+7*INDIRECT("AX29")+8*INDIRECT("AY29")</f>
        <v>0</v>
      </c>
      <c r="CT29" s="1">
        <v>0</v>
      </c>
      <c r="CU29" s="1">
        <f ca="1">INDIRECT("AZ29")+2*INDIRECT("BA29")+3*INDIRECT("BB29")+4*INDIRECT("BC29")+5*INDIRECT("BD29")+6*INDIRECT("BE29")+7*INDIRECT("BF29")+8*INDIRECT("BG29")</f>
        <v>0</v>
      </c>
      <c r="CV29" s="1">
        <v>0</v>
      </c>
      <c r="CW29" s="1">
        <f ca="1">INDIRECT("BH29")+2*INDIRECT("BI29")+3*INDIRECT("BJ29")+4*INDIRECT("BK29")+5*INDIRECT("BL29")+6*INDIRECT("BM29")+7*INDIRECT("BN29")+8*INDIRECT("BO29")</f>
        <v>0</v>
      </c>
      <c r="CX29" s="1">
        <v>0</v>
      </c>
    </row>
    <row r="30" spans="1:73" ht="11.25">
      <c r="A30" s="1" t="s">
        <v>0</v>
      </c>
      <c r="B30" s="1" t="s">
        <v>20</v>
      </c>
      <c r="C30" s="1" t="s">
        <v>0</v>
      </c>
      <c r="D30" s="1" t="s">
        <v>21</v>
      </c>
      <c r="E30" s="1" t="s">
        <v>6</v>
      </c>
      <c r="F30" s="7">
        <f>SUM(F29:F29)</f>
        <v>0</v>
      </c>
      <c r="G30" s="6">
        <f>SUM(G29:G29)</f>
        <v>0</v>
      </c>
      <c r="H30" s="6">
        <f>SUM(H29:H29)</f>
        <v>595</v>
      </c>
      <c r="I30" s="6">
        <f>SUM(I29:I29)</f>
        <v>0</v>
      </c>
      <c r="J30" s="6">
        <f>SUM(J29:J29)</f>
        <v>0</v>
      </c>
      <c r="K30" s="6">
        <f>SUM(K29:K29)</f>
        <v>0</v>
      </c>
      <c r="L30" s="6">
        <f>SUM(L29:L29)</f>
        <v>0</v>
      </c>
      <c r="M30" s="6">
        <f>SUM(M29:M29)</f>
        <v>0</v>
      </c>
      <c r="N30" s="7">
        <f>SUM(N29:N29)</f>
        <v>0</v>
      </c>
      <c r="O30" s="6">
        <f>SUM(O29:O29)</f>
        <v>595</v>
      </c>
      <c r="P30" s="6">
        <f>SUM(P29:P29)</f>
        <v>0</v>
      </c>
      <c r="Q30" s="6">
        <f>SUM(Q29:Q29)</f>
        <v>0</v>
      </c>
      <c r="R30" s="6">
        <f>SUM(R29:R29)</f>
        <v>0</v>
      </c>
      <c r="S30" s="6">
        <f>SUM(S29:S29)</f>
        <v>0</v>
      </c>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v>0</v>
      </c>
      <c r="BQ30" s="1" t="s">
        <v>0</v>
      </c>
      <c r="BR30" s="1" t="s">
        <v>0</v>
      </c>
      <c r="BS30" s="1" t="s">
        <v>0</v>
      </c>
      <c r="BT30" s="1" t="s">
        <v>0</v>
      </c>
      <c r="BU30" s="1" t="s">
        <v>0</v>
      </c>
    </row>
    <row r="31" spans="1:73" ht="11.25">
      <c r="A31" s="25"/>
      <c r="B31" s="25"/>
      <c r="C31" s="27" t="s">
        <v>92</v>
      </c>
      <c r="D31" s="26" t="s">
        <v>0</v>
      </c>
      <c r="E31" s="1" t="s">
        <v>0</v>
      </c>
      <c r="F31" s="7"/>
      <c r="G31" s="6"/>
      <c r="H31" s="6"/>
      <c r="I31" s="6"/>
      <c r="J31" s="6"/>
      <c r="K31" s="6"/>
      <c r="L31" s="6"/>
      <c r="M31" s="6"/>
      <c r="N31" s="7"/>
      <c r="O31" s="6"/>
      <c r="P31" s="6"/>
      <c r="Q31" s="6"/>
      <c r="R31" s="6"/>
      <c r="S31" s="6"/>
      <c r="T31" s="8"/>
      <c r="U31" s="5"/>
      <c r="V31" s="5"/>
      <c r="W31" s="5"/>
      <c r="X31" s="5"/>
      <c r="Y31" s="5"/>
      <c r="Z31" s="5"/>
      <c r="AA31" s="5"/>
      <c r="AB31" s="8"/>
      <c r="AC31" s="5"/>
      <c r="AD31" s="5"/>
      <c r="AE31" s="5"/>
      <c r="AF31" s="5"/>
      <c r="AG31" s="5"/>
      <c r="AH31" s="5"/>
      <c r="AI31" s="5"/>
      <c r="AJ31" s="8"/>
      <c r="AK31" s="5"/>
      <c r="AL31" s="5"/>
      <c r="AM31" s="5"/>
      <c r="AN31" s="5"/>
      <c r="AO31" s="5"/>
      <c r="AP31" s="5"/>
      <c r="AQ31" s="5"/>
      <c r="AR31" s="8"/>
      <c r="AS31" s="5"/>
      <c r="AT31" s="5"/>
      <c r="AU31" s="5"/>
      <c r="AV31" s="5"/>
      <c r="AW31" s="5"/>
      <c r="AX31" s="5"/>
      <c r="AY31" s="5"/>
      <c r="AZ31" s="8"/>
      <c r="BA31" s="5"/>
      <c r="BB31" s="5"/>
      <c r="BC31" s="5"/>
      <c r="BD31" s="5"/>
      <c r="BE31" s="5"/>
      <c r="BF31" s="5"/>
      <c r="BG31" s="5"/>
      <c r="BH31" s="8"/>
      <c r="BI31" s="5"/>
      <c r="BJ31" s="5"/>
      <c r="BK31" s="5"/>
      <c r="BL31" s="5"/>
      <c r="BM31" s="5"/>
      <c r="BN31" s="5"/>
      <c r="BO31" s="5"/>
      <c r="BP31" s="9">
        <v>0</v>
      </c>
      <c r="BQ31" s="1" t="s">
        <v>0</v>
      </c>
      <c r="BR31" s="1" t="s">
        <v>0</v>
      </c>
      <c r="BS31" s="1" t="s">
        <v>0</v>
      </c>
      <c r="BT31" s="1" t="s">
        <v>0</v>
      </c>
      <c r="BU31" s="1" t="s">
        <v>0</v>
      </c>
    </row>
    <row r="32" spans="1:102" ht="11.25">
      <c r="A32" s="30" t="s">
        <v>1</v>
      </c>
      <c r="B32" s="31" t="str">
        <f>HYPERLINK("http://www.dot.ca.gov/hq/transprog/stip2004/ff_sheets/09-2509.xls","2509")</f>
        <v>2509</v>
      </c>
      <c r="C32" s="30" t="s">
        <v>0</v>
      </c>
      <c r="D32" s="30" t="s">
        <v>15</v>
      </c>
      <c r="E32" s="30" t="s">
        <v>3</v>
      </c>
      <c r="F32" s="32">
        <f ca="1">INDIRECT("T32")+INDIRECT("AB32")+INDIRECT("AJ32")+INDIRECT("AR32")+INDIRECT("AZ32")+INDIRECT("BH32")</f>
        <v>0</v>
      </c>
      <c r="G32" s="33">
        <f ca="1">INDIRECT("U32")+INDIRECT("AC32")+INDIRECT("AK32")+INDIRECT("AS32")+INDIRECT("BA32")+INDIRECT("BI32")</f>
        <v>0</v>
      </c>
      <c r="H32" s="33">
        <f ca="1">INDIRECT("V32")+INDIRECT("AD32")+INDIRECT("AL32")+INDIRECT("AT32")+INDIRECT("BB32")+INDIRECT("BJ32")</f>
        <v>404</v>
      </c>
      <c r="I32" s="33">
        <f ca="1">INDIRECT("W32")+INDIRECT("AE32")+INDIRECT("AM32")+INDIRECT("AU32")+INDIRECT("BC32")+INDIRECT("BK32")</f>
        <v>0</v>
      </c>
      <c r="J32" s="33">
        <f ca="1">INDIRECT("X32")+INDIRECT("AF32")+INDIRECT("AN32")+INDIRECT("AV32")+INDIRECT("BD32")+INDIRECT("BL32")</f>
        <v>0</v>
      </c>
      <c r="K32" s="33">
        <f ca="1">INDIRECT("Y32")+INDIRECT("AG32")+INDIRECT("AO32")+INDIRECT("AW32")+INDIRECT("BE32")+INDIRECT("BM32")</f>
        <v>0</v>
      </c>
      <c r="L32" s="33">
        <f ca="1">INDIRECT("Z32")+INDIRECT("AH32")+INDIRECT("AP32")+INDIRECT("AX32")+INDIRECT("BF32")+INDIRECT("BN32")</f>
        <v>0</v>
      </c>
      <c r="M32" s="33">
        <f ca="1">INDIRECT("AA32")+INDIRECT("AI32")+INDIRECT("AQ32")+INDIRECT("AY32")+INDIRECT("BG32")+INDIRECT("BO32")</f>
        <v>0</v>
      </c>
      <c r="N32" s="32">
        <f ca="1">INDIRECT("T32")+INDIRECT("U32")+INDIRECT("V32")+INDIRECT("W32")+INDIRECT("X32")+INDIRECT("Y32")+INDIRECT("Z32")+INDIRECT("AA32")</f>
        <v>0</v>
      </c>
      <c r="O32" s="33">
        <f ca="1">INDIRECT("AB32")+INDIRECT("AC32")+INDIRECT("AD32")+INDIRECT("AE32")+INDIRECT("AF32")+INDIRECT("AG32")+INDIRECT("AH32")+INDIRECT("AI32")</f>
        <v>404</v>
      </c>
      <c r="P32" s="33">
        <f ca="1">INDIRECT("AJ32")+INDIRECT("AK32")+INDIRECT("AL32")+INDIRECT("AM32")+INDIRECT("AN32")+INDIRECT("AO32")+INDIRECT("AP32")+INDIRECT("AQ32")</f>
        <v>0</v>
      </c>
      <c r="Q32" s="33">
        <f ca="1">INDIRECT("AR32")+INDIRECT("AS32")+INDIRECT("AT32")+INDIRECT("AU32")+INDIRECT("AV32")+INDIRECT("AW32")+INDIRECT("AX32")+INDIRECT("AY32")</f>
        <v>0</v>
      </c>
      <c r="R32" s="33">
        <f ca="1">INDIRECT("AZ32")+INDIRECT("BA32")+INDIRECT("BB32")+INDIRECT("BC32")+INDIRECT("BD32")+INDIRECT("BE32")+INDIRECT("BF32")+INDIRECT("BG32")</f>
        <v>0</v>
      </c>
      <c r="S32" s="33">
        <f ca="1">INDIRECT("BH32")+INDIRECT("BI32")+INDIRECT("BJ32")+INDIRECT("BK32")+INDIRECT("BL32")+INDIRECT("BM32")+INDIRECT("BN32")+INDIRECT("BO32")</f>
        <v>0</v>
      </c>
      <c r="T32" s="34"/>
      <c r="U32" s="35"/>
      <c r="V32" s="35"/>
      <c r="W32" s="35"/>
      <c r="X32" s="35"/>
      <c r="Y32" s="35"/>
      <c r="Z32" s="35"/>
      <c r="AA32" s="35"/>
      <c r="AB32" s="34"/>
      <c r="AC32" s="35"/>
      <c r="AD32" s="35">
        <v>404</v>
      </c>
      <c r="AE32" s="35"/>
      <c r="AF32" s="35"/>
      <c r="AG32" s="35"/>
      <c r="AH32" s="35"/>
      <c r="AI32" s="35"/>
      <c r="AJ32" s="34"/>
      <c r="AK32" s="35"/>
      <c r="AL32" s="35"/>
      <c r="AM32" s="35"/>
      <c r="AN32" s="35"/>
      <c r="AO32" s="35"/>
      <c r="AP32" s="35"/>
      <c r="AQ32" s="35"/>
      <c r="AR32" s="34"/>
      <c r="AS32" s="35"/>
      <c r="AT32" s="35"/>
      <c r="AU32" s="35"/>
      <c r="AV32" s="35"/>
      <c r="AW32" s="35"/>
      <c r="AX32" s="35"/>
      <c r="AY32" s="35"/>
      <c r="AZ32" s="34"/>
      <c r="BA32" s="35"/>
      <c r="BB32" s="35"/>
      <c r="BC32" s="35"/>
      <c r="BD32" s="35"/>
      <c r="BE32" s="35"/>
      <c r="BF32" s="35"/>
      <c r="BG32" s="35"/>
      <c r="BH32" s="34"/>
      <c r="BI32" s="35"/>
      <c r="BJ32" s="35"/>
      <c r="BK32" s="35"/>
      <c r="BL32" s="35"/>
      <c r="BM32" s="35"/>
      <c r="BN32" s="35"/>
      <c r="BO32" s="36"/>
      <c r="BP32" s="9">
        <v>13000000920</v>
      </c>
      <c r="BQ32" s="1" t="s">
        <v>3</v>
      </c>
      <c r="BR32" s="1" t="s">
        <v>0</v>
      </c>
      <c r="BS32" s="1" t="s">
        <v>0</v>
      </c>
      <c r="BT32" s="1" t="s">
        <v>0</v>
      </c>
      <c r="BU32" s="1" t="s">
        <v>0</v>
      </c>
      <c r="BW32" s="1">
        <f ca="1">INDIRECT("T32")+2*INDIRECT("AB32")+3*INDIRECT("AJ32")+4*INDIRECT("AR32")+5*INDIRECT("AZ32")+6*INDIRECT("BH32")</f>
        <v>0</v>
      </c>
      <c r="BX32" s="1">
        <v>0</v>
      </c>
      <c r="BY32" s="1">
        <f ca="1">INDIRECT("U32")+2*INDIRECT("AC32")+3*INDIRECT("AK32")+4*INDIRECT("AS32")+5*INDIRECT("BA32")+6*INDIRECT("BI32")</f>
        <v>0</v>
      </c>
      <c r="BZ32" s="1">
        <v>0</v>
      </c>
      <c r="CA32" s="1">
        <f ca="1">INDIRECT("V32")+2*INDIRECT("AD32")+3*INDIRECT("AL32")+4*INDIRECT("AT32")+5*INDIRECT("BB32")+6*INDIRECT("BJ32")</f>
        <v>808</v>
      </c>
      <c r="CB32" s="1">
        <v>808</v>
      </c>
      <c r="CC32" s="1">
        <f ca="1">INDIRECT("W32")+2*INDIRECT("AE32")+3*INDIRECT("AM32")+4*INDIRECT("AU32")+5*INDIRECT("BC32")+6*INDIRECT("BK32")</f>
        <v>0</v>
      </c>
      <c r="CD32" s="1">
        <v>0</v>
      </c>
      <c r="CE32" s="1">
        <f ca="1">INDIRECT("X32")+2*INDIRECT("AF32")+3*INDIRECT("AN32")+4*INDIRECT("AV32")+5*INDIRECT("BD32")+6*INDIRECT("BL32")</f>
        <v>0</v>
      </c>
      <c r="CF32" s="1">
        <v>0</v>
      </c>
      <c r="CG32" s="1">
        <f ca="1">INDIRECT("Y32")+2*INDIRECT("AG32")+3*INDIRECT("AO32")+4*INDIRECT("AW32")+5*INDIRECT("BE32")+6*INDIRECT("BM32")</f>
        <v>0</v>
      </c>
      <c r="CH32" s="1">
        <v>0</v>
      </c>
      <c r="CI32" s="1">
        <f ca="1">INDIRECT("Z32")+2*INDIRECT("AH32")+3*INDIRECT("AP32")+4*INDIRECT("AX32")+5*INDIRECT("BF32")+6*INDIRECT("BN32")</f>
        <v>0</v>
      </c>
      <c r="CJ32" s="1">
        <v>0</v>
      </c>
      <c r="CK32" s="1">
        <f ca="1">INDIRECT("AA32")+2*INDIRECT("AI32")+3*INDIRECT("AQ32")+4*INDIRECT("AY32")+5*INDIRECT("BG32")+6*INDIRECT("BO32")</f>
        <v>0</v>
      </c>
      <c r="CL32" s="1">
        <v>0</v>
      </c>
      <c r="CM32" s="1">
        <f ca="1">INDIRECT("T32")+2*INDIRECT("U32")+3*INDIRECT("V32")+4*INDIRECT("W32")+5*INDIRECT("X32")+6*INDIRECT("Y32")+7*INDIRECT("Z32")+8*INDIRECT("AA32")</f>
        <v>0</v>
      </c>
      <c r="CN32" s="1">
        <v>0</v>
      </c>
      <c r="CO32" s="1">
        <f ca="1">INDIRECT("AB32")+2*INDIRECT("AC32")+3*INDIRECT("AD32")+4*INDIRECT("AE32")+5*INDIRECT("AF32")+6*INDIRECT("AG32")+7*INDIRECT("AH32")+8*INDIRECT("AI32")</f>
        <v>1212</v>
      </c>
      <c r="CP32" s="1">
        <v>1212</v>
      </c>
      <c r="CQ32" s="1">
        <f ca="1">INDIRECT("AJ32")+2*INDIRECT("AK32")+3*INDIRECT("AL32")+4*INDIRECT("AM32")+5*INDIRECT("AN32")+6*INDIRECT("AO32")+7*INDIRECT("AP32")+8*INDIRECT("AQ32")</f>
        <v>0</v>
      </c>
      <c r="CR32" s="1">
        <v>0</v>
      </c>
      <c r="CS32" s="1">
        <f ca="1">INDIRECT("AR32")+2*INDIRECT("AS32")+3*INDIRECT("AT32")+4*INDIRECT("AU32")+5*INDIRECT("AV32")+6*INDIRECT("AW32")+7*INDIRECT("AX32")+8*INDIRECT("AY32")</f>
        <v>0</v>
      </c>
      <c r="CT32" s="1">
        <v>0</v>
      </c>
      <c r="CU32" s="1">
        <f ca="1">INDIRECT("AZ32")+2*INDIRECT("BA32")+3*INDIRECT("BB32")+4*INDIRECT("BC32")+5*INDIRECT("BD32")+6*INDIRECT("BE32")+7*INDIRECT("BF32")+8*INDIRECT("BG32")</f>
        <v>0</v>
      </c>
      <c r="CV32" s="1">
        <v>0</v>
      </c>
      <c r="CW32" s="1">
        <f ca="1">INDIRECT("BH32")+2*INDIRECT("BI32")+3*INDIRECT("BJ32")+4*INDIRECT("BK32")+5*INDIRECT("BL32")+6*INDIRECT("BM32")+7*INDIRECT("BN32")+8*INDIRECT("BO32")</f>
        <v>0</v>
      </c>
      <c r="CX32" s="1">
        <v>0</v>
      </c>
    </row>
    <row r="33" spans="1:73" ht="11.25">
      <c r="A33" s="1" t="s">
        <v>0</v>
      </c>
      <c r="B33" s="1" t="s">
        <v>22</v>
      </c>
      <c r="C33" s="1" t="s">
        <v>0</v>
      </c>
      <c r="D33" s="1" t="s">
        <v>23</v>
      </c>
      <c r="E33" s="1" t="s">
        <v>6</v>
      </c>
      <c r="F33" s="7">
        <f>SUM(F32:F32)</f>
        <v>0</v>
      </c>
      <c r="G33" s="6">
        <f>SUM(G32:G32)</f>
        <v>0</v>
      </c>
      <c r="H33" s="6">
        <f>SUM(H32:H32)</f>
        <v>404</v>
      </c>
      <c r="I33" s="6">
        <f>SUM(I32:I32)</f>
        <v>0</v>
      </c>
      <c r="J33" s="6">
        <f>SUM(J32:J32)</f>
        <v>0</v>
      </c>
      <c r="K33" s="6">
        <f>SUM(K32:K32)</f>
        <v>0</v>
      </c>
      <c r="L33" s="6">
        <f>SUM(L32:L32)</f>
        <v>0</v>
      </c>
      <c r="M33" s="6">
        <f>SUM(M32:M32)</f>
        <v>0</v>
      </c>
      <c r="N33" s="7">
        <f>SUM(N32:N32)</f>
        <v>0</v>
      </c>
      <c r="O33" s="6">
        <f>SUM(O32:O32)</f>
        <v>404</v>
      </c>
      <c r="P33" s="6">
        <f>SUM(P32:P32)</f>
        <v>0</v>
      </c>
      <c r="Q33" s="6">
        <f>SUM(Q32:Q32)</f>
        <v>0</v>
      </c>
      <c r="R33" s="6">
        <f>SUM(R32:R32)</f>
        <v>0</v>
      </c>
      <c r="S33" s="6">
        <f>SUM(S32:S32)</f>
        <v>0</v>
      </c>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v>0</v>
      </c>
      <c r="BQ33" s="1" t="s">
        <v>0</v>
      </c>
      <c r="BR33" s="1" t="s">
        <v>0</v>
      </c>
      <c r="BS33" s="1" t="s">
        <v>0</v>
      </c>
      <c r="BT33" s="1" t="s">
        <v>0</v>
      </c>
      <c r="BU33" s="1" t="s">
        <v>0</v>
      </c>
    </row>
    <row r="34" spans="1:73" ht="11.25">
      <c r="A34" s="25"/>
      <c r="B34" s="25"/>
      <c r="C34" s="27" t="s">
        <v>92</v>
      </c>
      <c r="D34" s="26" t="s">
        <v>0</v>
      </c>
      <c r="E34" s="1" t="s">
        <v>0</v>
      </c>
      <c r="F34" s="7"/>
      <c r="G34" s="6"/>
      <c r="H34" s="6"/>
      <c r="I34" s="6"/>
      <c r="J34" s="6"/>
      <c r="K34" s="6"/>
      <c r="L34" s="6"/>
      <c r="M34" s="6"/>
      <c r="N34" s="7"/>
      <c r="O34" s="6"/>
      <c r="P34" s="6"/>
      <c r="Q34" s="6"/>
      <c r="R34" s="6"/>
      <c r="S34" s="6"/>
      <c r="T34" s="8"/>
      <c r="U34" s="5"/>
      <c r="V34" s="5"/>
      <c r="W34" s="5"/>
      <c r="X34" s="5"/>
      <c r="Y34" s="5"/>
      <c r="Z34" s="5"/>
      <c r="AA34" s="5"/>
      <c r="AB34" s="8"/>
      <c r="AC34" s="5"/>
      <c r="AD34" s="5"/>
      <c r="AE34" s="5"/>
      <c r="AF34" s="5"/>
      <c r="AG34" s="5"/>
      <c r="AH34" s="5"/>
      <c r="AI34" s="5"/>
      <c r="AJ34" s="8"/>
      <c r="AK34" s="5"/>
      <c r="AL34" s="5"/>
      <c r="AM34" s="5"/>
      <c r="AN34" s="5"/>
      <c r="AO34" s="5"/>
      <c r="AP34" s="5"/>
      <c r="AQ34" s="5"/>
      <c r="AR34" s="8"/>
      <c r="AS34" s="5"/>
      <c r="AT34" s="5"/>
      <c r="AU34" s="5"/>
      <c r="AV34" s="5"/>
      <c r="AW34" s="5"/>
      <c r="AX34" s="5"/>
      <c r="AY34" s="5"/>
      <c r="AZ34" s="8"/>
      <c r="BA34" s="5"/>
      <c r="BB34" s="5"/>
      <c r="BC34" s="5"/>
      <c r="BD34" s="5"/>
      <c r="BE34" s="5"/>
      <c r="BF34" s="5"/>
      <c r="BG34" s="5"/>
      <c r="BH34" s="8"/>
      <c r="BI34" s="5"/>
      <c r="BJ34" s="5"/>
      <c r="BK34" s="5"/>
      <c r="BL34" s="5"/>
      <c r="BM34" s="5"/>
      <c r="BN34" s="5"/>
      <c r="BO34" s="5"/>
      <c r="BP34" s="9">
        <v>0</v>
      </c>
      <c r="BQ34" s="1" t="s">
        <v>0</v>
      </c>
      <c r="BR34" s="1" t="s">
        <v>0</v>
      </c>
      <c r="BS34" s="1" t="s">
        <v>0</v>
      </c>
      <c r="BT34" s="1" t="s">
        <v>0</v>
      </c>
      <c r="BU34" s="1" t="s">
        <v>0</v>
      </c>
    </row>
    <row r="35" spans="1:102" ht="11.25">
      <c r="A35" s="30" t="s">
        <v>1</v>
      </c>
      <c r="B35" s="31" t="str">
        <f>HYPERLINK("http://www.dot.ca.gov/hq/transprog/stip2004/ff_sheets/09-2510.xls","2510")</f>
        <v>2510</v>
      </c>
      <c r="C35" s="30" t="s">
        <v>0</v>
      </c>
      <c r="D35" s="30" t="s">
        <v>15</v>
      </c>
      <c r="E35" s="30" t="s">
        <v>3</v>
      </c>
      <c r="F35" s="32">
        <f ca="1">INDIRECT("T35")+INDIRECT("AB35")+INDIRECT("AJ35")+INDIRECT("AR35")+INDIRECT("AZ35")+INDIRECT("BH35")</f>
        <v>0</v>
      </c>
      <c r="G35" s="33">
        <f ca="1">INDIRECT("U35")+INDIRECT("AC35")+INDIRECT("AK35")+INDIRECT("AS35")+INDIRECT("BA35")+INDIRECT("BI35")</f>
        <v>0</v>
      </c>
      <c r="H35" s="33">
        <f ca="1">INDIRECT("V35")+INDIRECT("AD35")+INDIRECT("AL35")+INDIRECT("AT35")+INDIRECT("BB35")+INDIRECT("BJ35")</f>
        <v>0</v>
      </c>
      <c r="I35" s="33">
        <f ca="1">INDIRECT("W35")+INDIRECT("AE35")+INDIRECT("AM35")+INDIRECT("AU35")+INDIRECT("BC35")+INDIRECT("BK35")</f>
        <v>1256</v>
      </c>
      <c r="J35" s="33">
        <f ca="1">INDIRECT("X35")+INDIRECT("AF35")+INDIRECT("AN35")+INDIRECT("AV35")+INDIRECT("BD35")+INDIRECT("BL35")</f>
        <v>0</v>
      </c>
      <c r="K35" s="33">
        <f ca="1">INDIRECT("Y35")+INDIRECT("AG35")+INDIRECT("AO35")+INDIRECT("AW35")+INDIRECT("BE35")+INDIRECT("BM35")</f>
        <v>0</v>
      </c>
      <c r="L35" s="33">
        <f ca="1">INDIRECT("Z35")+INDIRECT("AH35")+INDIRECT("AP35")+INDIRECT("AX35")+INDIRECT("BF35")+INDIRECT("BN35")</f>
        <v>0</v>
      </c>
      <c r="M35" s="33">
        <f ca="1">INDIRECT("AA35")+INDIRECT("AI35")+INDIRECT("AQ35")+INDIRECT("AY35")+INDIRECT("BG35")+INDIRECT("BO35")</f>
        <v>0</v>
      </c>
      <c r="N35" s="32">
        <f ca="1">INDIRECT("T35")+INDIRECT("U35")+INDIRECT("V35")+INDIRECT("W35")+INDIRECT("X35")+INDIRECT("Y35")+INDIRECT("Z35")+INDIRECT("AA35")</f>
        <v>0</v>
      </c>
      <c r="O35" s="33">
        <f ca="1">INDIRECT("AB35")+INDIRECT("AC35")+INDIRECT("AD35")+INDIRECT("AE35")+INDIRECT("AF35")+INDIRECT("AG35")+INDIRECT("AH35")+INDIRECT("AI35")</f>
        <v>1256</v>
      </c>
      <c r="P35" s="33">
        <f ca="1">INDIRECT("AJ35")+INDIRECT("AK35")+INDIRECT("AL35")+INDIRECT("AM35")+INDIRECT("AN35")+INDIRECT("AO35")+INDIRECT("AP35")+INDIRECT("AQ35")</f>
        <v>0</v>
      </c>
      <c r="Q35" s="33">
        <f ca="1">INDIRECT("AR35")+INDIRECT("AS35")+INDIRECT("AT35")+INDIRECT("AU35")+INDIRECT("AV35")+INDIRECT("AW35")+INDIRECT("AX35")+INDIRECT("AY35")</f>
        <v>0</v>
      </c>
      <c r="R35" s="33">
        <f ca="1">INDIRECT("AZ35")+INDIRECT("BA35")+INDIRECT("BB35")+INDIRECT("BC35")+INDIRECT("BD35")+INDIRECT("BE35")+INDIRECT("BF35")+INDIRECT("BG35")</f>
        <v>0</v>
      </c>
      <c r="S35" s="33">
        <f ca="1">INDIRECT("BH35")+INDIRECT("BI35")+INDIRECT("BJ35")+INDIRECT("BK35")+INDIRECT("BL35")+INDIRECT("BM35")+INDIRECT("BN35")+INDIRECT("BO35")</f>
        <v>0</v>
      </c>
      <c r="T35" s="34"/>
      <c r="U35" s="35"/>
      <c r="V35" s="35"/>
      <c r="W35" s="35"/>
      <c r="X35" s="35"/>
      <c r="Y35" s="35"/>
      <c r="Z35" s="35"/>
      <c r="AA35" s="35"/>
      <c r="AB35" s="34"/>
      <c r="AC35" s="35"/>
      <c r="AD35" s="35"/>
      <c r="AE35" s="35">
        <v>1256</v>
      </c>
      <c r="AF35" s="35"/>
      <c r="AG35" s="35"/>
      <c r="AH35" s="35"/>
      <c r="AI35" s="35"/>
      <c r="AJ35" s="34"/>
      <c r="AK35" s="35"/>
      <c r="AL35" s="35"/>
      <c r="AM35" s="35"/>
      <c r="AN35" s="35"/>
      <c r="AO35" s="35"/>
      <c r="AP35" s="35"/>
      <c r="AQ35" s="35"/>
      <c r="AR35" s="34"/>
      <c r="AS35" s="35"/>
      <c r="AT35" s="35"/>
      <c r="AU35" s="35"/>
      <c r="AV35" s="35"/>
      <c r="AW35" s="35"/>
      <c r="AX35" s="35"/>
      <c r="AY35" s="35"/>
      <c r="AZ35" s="34"/>
      <c r="BA35" s="35"/>
      <c r="BB35" s="35"/>
      <c r="BC35" s="35"/>
      <c r="BD35" s="35"/>
      <c r="BE35" s="35"/>
      <c r="BF35" s="35"/>
      <c r="BG35" s="35"/>
      <c r="BH35" s="34"/>
      <c r="BI35" s="35"/>
      <c r="BJ35" s="35"/>
      <c r="BK35" s="35"/>
      <c r="BL35" s="35"/>
      <c r="BM35" s="35"/>
      <c r="BN35" s="35"/>
      <c r="BO35" s="36"/>
      <c r="BP35" s="9">
        <v>13000000921</v>
      </c>
      <c r="BQ35" s="1" t="s">
        <v>3</v>
      </c>
      <c r="BR35" s="1" t="s">
        <v>0</v>
      </c>
      <c r="BS35" s="1" t="s">
        <v>0</v>
      </c>
      <c r="BT35" s="1" t="s">
        <v>0</v>
      </c>
      <c r="BU35" s="1" t="s">
        <v>0</v>
      </c>
      <c r="BW35" s="1">
        <f ca="1">INDIRECT("T35")+2*INDIRECT("AB35")+3*INDIRECT("AJ35")+4*INDIRECT("AR35")+5*INDIRECT("AZ35")+6*INDIRECT("BH35")</f>
        <v>0</v>
      </c>
      <c r="BX35" s="1">
        <v>0</v>
      </c>
      <c r="BY35" s="1">
        <f ca="1">INDIRECT("U35")+2*INDIRECT("AC35")+3*INDIRECT("AK35")+4*INDIRECT("AS35")+5*INDIRECT("BA35")+6*INDIRECT("BI35")</f>
        <v>0</v>
      </c>
      <c r="BZ35" s="1">
        <v>0</v>
      </c>
      <c r="CA35" s="1">
        <f ca="1">INDIRECT("V35")+2*INDIRECT("AD35")+3*INDIRECT("AL35")+4*INDIRECT("AT35")+5*INDIRECT("BB35")+6*INDIRECT("BJ35")</f>
        <v>0</v>
      </c>
      <c r="CB35" s="1">
        <v>0</v>
      </c>
      <c r="CC35" s="1">
        <f ca="1">INDIRECT("W35")+2*INDIRECT("AE35")+3*INDIRECT("AM35")+4*INDIRECT("AU35")+5*INDIRECT("BC35")+6*INDIRECT("BK35")</f>
        <v>2512</v>
      </c>
      <c r="CD35" s="1">
        <v>2512</v>
      </c>
      <c r="CE35" s="1">
        <f ca="1">INDIRECT("X35")+2*INDIRECT("AF35")+3*INDIRECT("AN35")+4*INDIRECT("AV35")+5*INDIRECT("BD35")+6*INDIRECT("BL35")</f>
        <v>0</v>
      </c>
      <c r="CF35" s="1">
        <v>0</v>
      </c>
      <c r="CG35" s="1">
        <f ca="1">INDIRECT("Y35")+2*INDIRECT("AG35")+3*INDIRECT("AO35")+4*INDIRECT("AW35")+5*INDIRECT("BE35")+6*INDIRECT("BM35")</f>
        <v>0</v>
      </c>
      <c r="CH35" s="1">
        <v>0</v>
      </c>
      <c r="CI35" s="1">
        <f ca="1">INDIRECT("Z35")+2*INDIRECT("AH35")+3*INDIRECT("AP35")+4*INDIRECT("AX35")+5*INDIRECT("BF35")+6*INDIRECT("BN35")</f>
        <v>0</v>
      </c>
      <c r="CJ35" s="1">
        <v>0</v>
      </c>
      <c r="CK35" s="1">
        <f ca="1">INDIRECT("AA35")+2*INDIRECT("AI35")+3*INDIRECT("AQ35")+4*INDIRECT("AY35")+5*INDIRECT("BG35")+6*INDIRECT("BO35")</f>
        <v>0</v>
      </c>
      <c r="CL35" s="1">
        <v>0</v>
      </c>
      <c r="CM35" s="1">
        <f ca="1">INDIRECT("T35")+2*INDIRECT("U35")+3*INDIRECT("V35")+4*INDIRECT("W35")+5*INDIRECT("X35")+6*INDIRECT("Y35")+7*INDIRECT("Z35")+8*INDIRECT("AA35")</f>
        <v>0</v>
      </c>
      <c r="CN35" s="1">
        <v>0</v>
      </c>
      <c r="CO35" s="1">
        <f ca="1">INDIRECT("AB35")+2*INDIRECT("AC35")+3*INDIRECT("AD35")+4*INDIRECT("AE35")+5*INDIRECT("AF35")+6*INDIRECT("AG35")+7*INDIRECT("AH35")+8*INDIRECT("AI35")</f>
        <v>5024</v>
      </c>
      <c r="CP35" s="1">
        <v>5024</v>
      </c>
      <c r="CQ35" s="1">
        <f ca="1">INDIRECT("AJ35")+2*INDIRECT("AK35")+3*INDIRECT("AL35")+4*INDIRECT("AM35")+5*INDIRECT("AN35")+6*INDIRECT("AO35")+7*INDIRECT("AP35")+8*INDIRECT("AQ35")</f>
        <v>0</v>
      </c>
      <c r="CR35" s="1">
        <v>0</v>
      </c>
      <c r="CS35" s="1">
        <f ca="1">INDIRECT("AR35")+2*INDIRECT("AS35")+3*INDIRECT("AT35")+4*INDIRECT("AU35")+5*INDIRECT("AV35")+6*INDIRECT("AW35")+7*INDIRECT("AX35")+8*INDIRECT("AY35")</f>
        <v>0</v>
      </c>
      <c r="CT35" s="1">
        <v>0</v>
      </c>
      <c r="CU35" s="1">
        <f ca="1">INDIRECT("AZ35")+2*INDIRECT("BA35")+3*INDIRECT("BB35")+4*INDIRECT("BC35")+5*INDIRECT("BD35")+6*INDIRECT("BE35")+7*INDIRECT("BF35")+8*INDIRECT("BG35")</f>
        <v>0</v>
      </c>
      <c r="CV35" s="1">
        <v>0</v>
      </c>
      <c r="CW35" s="1">
        <f ca="1">INDIRECT("BH35")+2*INDIRECT("BI35")+3*INDIRECT("BJ35")+4*INDIRECT("BK35")+5*INDIRECT("BL35")+6*INDIRECT("BM35")+7*INDIRECT("BN35")+8*INDIRECT("BO35")</f>
        <v>0</v>
      </c>
      <c r="CX35" s="1">
        <v>0</v>
      </c>
    </row>
    <row r="36" spans="1:73" ht="11.25">
      <c r="A36" s="1" t="s">
        <v>0</v>
      </c>
      <c r="B36" s="1" t="s">
        <v>24</v>
      </c>
      <c r="C36" s="1" t="s">
        <v>0</v>
      </c>
      <c r="D36" s="1" t="s">
        <v>25</v>
      </c>
      <c r="E36" s="1" t="s">
        <v>6</v>
      </c>
      <c r="F36" s="7">
        <f>SUM(F35:F35)</f>
        <v>0</v>
      </c>
      <c r="G36" s="6">
        <f>SUM(G35:G35)</f>
        <v>0</v>
      </c>
      <c r="H36" s="6">
        <f>SUM(H35:H35)</f>
        <v>0</v>
      </c>
      <c r="I36" s="6">
        <f>SUM(I35:I35)</f>
        <v>1256</v>
      </c>
      <c r="J36" s="6">
        <f>SUM(J35:J35)</f>
        <v>0</v>
      </c>
      <c r="K36" s="6">
        <f>SUM(K35:K35)</f>
        <v>0</v>
      </c>
      <c r="L36" s="6">
        <f>SUM(L35:L35)</f>
        <v>0</v>
      </c>
      <c r="M36" s="6">
        <f>SUM(M35:M35)</f>
        <v>0</v>
      </c>
      <c r="N36" s="7">
        <f>SUM(N35:N35)</f>
        <v>0</v>
      </c>
      <c r="O36" s="6">
        <f>SUM(O35:O35)</f>
        <v>1256</v>
      </c>
      <c r="P36" s="6">
        <f>SUM(P35:P35)</f>
        <v>0</v>
      </c>
      <c r="Q36" s="6">
        <f>SUM(Q35:Q35)</f>
        <v>0</v>
      </c>
      <c r="R36" s="6">
        <f>SUM(R35:R35)</f>
        <v>0</v>
      </c>
      <c r="S36" s="6">
        <f>SUM(S35:S35)</f>
        <v>0</v>
      </c>
      <c r="T36" s="8"/>
      <c r="U36" s="5"/>
      <c r="V36" s="5"/>
      <c r="W36" s="5"/>
      <c r="X36" s="5"/>
      <c r="Y36" s="5"/>
      <c r="Z36" s="5"/>
      <c r="AA36" s="5"/>
      <c r="AB36" s="8"/>
      <c r="AC36" s="5"/>
      <c r="AD36" s="5"/>
      <c r="AE36" s="5"/>
      <c r="AF36" s="5"/>
      <c r="AG36" s="5"/>
      <c r="AH36" s="5"/>
      <c r="AI36" s="5"/>
      <c r="AJ36" s="8"/>
      <c r="AK36" s="5"/>
      <c r="AL36" s="5"/>
      <c r="AM36" s="5"/>
      <c r="AN36" s="5"/>
      <c r="AO36" s="5"/>
      <c r="AP36" s="5"/>
      <c r="AQ36" s="5"/>
      <c r="AR36" s="8"/>
      <c r="AS36" s="5"/>
      <c r="AT36" s="5"/>
      <c r="AU36" s="5"/>
      <c r="AV36" s="5"/>
      <c r="AW36" s="5"/>
      <c r="AX36" s="5"/>
      <c r="AY36" s="5"/>
      <c r="AZ36" s="8"/>
      <c r="BA36" s="5"/>
      <c r="BB36" s="5"/>
      <c r="BC36" s="5"/>
      <c r="BD36" s="5"/>
      <c r="BE36" s="5"/>
      <c r="BF36" s="5"/>
      <c r="BG36" s="5"/>
      <c r="BH36" s="8"/>
      <c r="BI36" s="5"/>
      <c r="BJ36" s="5"/>
      <c r="BK36" s="5"/>
      <c r="BL36" s="5"/>
      <c r="BM36" s="5"/>
      <c r="BN36" s="5"/>
      <c r="BO36" s="5"/>
      <c r="BP36" s="9">
        <v>0</v>
      </c>
      <c r="BQ36" s="1" t="s">
        <v>0</v>
      </c>
      <c r="BR36" s="1" t="s">
        <v>0</v>
      </c>
      <c r="BS36" s="1" t="s">
        <v>0</v>
      </c>
      <c r="BT36" s="1" t="s">
        <v>0</v>
      </c>
      <c r="BU36" s="1" t="s">
        <v>0</v>
      </c>
    </row>
    <row r="37" spans="1:73" ht="11.25">
      <c r="A37" s="25"/>
      <c r="B37" s="25"/>
      <c r="C37" s="27" t="s">
        <v>92</v>
      </c>
      <c r="D37" s="26" t="s">
        <v>0</v>
      </c>
      <c r="E37" s="1" t="s">
        <v>0</v>
      </c>
      <c r="F37" s="7"/>
      <c r="G37" s="6"/>
      <c r="H37" s="6"/>
      <c r="I37" s="6"/>
      <c r="J37" s="6"/>
      <c r="K37" s="6"/>
      <c r="L37" s="6"/>
      <c r="M37" s="6"/>
      <c r="N37" s="7"/>
      <c r="O37" s="6"/>
      <c r="P37" s="6"/>
      <c r="Q37" s="6"/>
      <c r="R37" s="6"/>
      <c r="S37" s="6"/>
      <c r="T37" s="8"/>
      <c r="U37" s="5"/>
      <c r="V37" s="5"/>
      <c r="W37" s="5"/>
      <c r="X37" s="5"/>
      <c r="Y37" s="5"/>
      <c r="Z37" s="5"/>
      <c r="AA37" s="5"/>
      <c r="AB37" s="8"/>
      <c r="AC37" s="5"/>
      <c r="AD37" s="5"/>
      <c r="AE37" s="5"/>
      <c r="AF37" s="5"/>
      <c r="AG37" s="5"/>
      <c r="AH37" s="5"/>
      <c r="AI37" s="5"/>
      <c r="AJ37" s="8"/>
      <c r="AK37" s="5"/>
      <c r="AL37" s="5"/>
      <c r="AM37" s="5"/>
      <c r="AN37" s="5"/>
      <c r="AO37" s="5"/>
      <c r="AP37" s="5"/>
      <c r="AQ37" s="5"/>
      <c r="AR37" s="8"/>
      <c r="AS37" s="5"/>
      <c r="AT37" s="5"/>
      <c r="AU37" s="5"/>
      <c r="AV37" s="5"/>
      <c r="AW37" s="5"/>
      <c r="AX37" s="5"/>
      <c r="AY37" s="5"/>
      <c r="AZ37" s="8"/>
      <c r="BA37" s="5"/>
      <c r="BB37" s="5"/>
      <c r="BC37" s="5"/>
      <c r="BD37" s="5"/>
      <c r="BE37" s="5"/>
      <c r="BF37" s="5"/>
      <c r="BG37" s="5"/>
      <c r="BH37" s="8"/>
      <c r="BI37" s="5"/>
      <c r="BJ37" s="5"/>
      <c r="BK37" s="5"/>
      <c r="BL37" s="5"/>
      <c r="BM37" s="5"/>
      <c r="BN37" s="5"/>
      <c r="BO37" s="5"/>
      <c r="BP37" s="9">
        <v>0</v>
      </c>
      <c r="BQ37" s="1" t="s">
        <v>0</v>
      </c>
      <c r="BR37" s="1" t="s">
        <v>0</v>
      </c>
      <c r="BS37" s="1" t="s">
        <v>0</v>
      </c>
      <c r="BT37" s="1" t="s">
        <v>0</v>
      </c>
      <c r="BU37" s="1" t="s">
        <v>0</v>
      </c>
    </row>
    <row r="38" spans="1:102" ht="11.25">
      <c r="A38" s="30" t="s">
        <v>1</v>
      </c>
      <c r="B38" s="31" t="str">
        <f>HYPERLINK("http://www.dot.ca.gov/hq/transprog/stip2004/ff_sheets/09-2512.xls","2512")</f>
        <v>2512</v>
      </c>
      <c r="C38" s="30" t="s">
        <v>0</v>
      </c>
      <c r="D38" s="30" t="s">
        <v>15</v>
      </c>
      <c r="E38" s="30" t="s">
        <v>3</v>
      </c>
      <c r="F38" s="32">
        <f ca="1">INDIRECT("T38")+INDIRECT("AB38")+INDIRECT("AJ38")+INDIRECT("AR38")+INDIRECT("AZ38")+INDIRECT("BH38")</f>
        <v>0</v>
      </c>
      <c r="G38" s="33">
        <f ca="1">INDIRECT("U38")+INDIRECT("AC38")+INDIRECT("AK38")+INDIRECT("AS38")+INDIRECT("BA38")+INDIRECT("BI38")</f>
        <v>20</v>
      </c>
      <c r="H38" s="33">
        <f ca="1">INDIRECT("V38")+INDIRECT("AD38")+INDIRECT("AL38")+INDIRECT("AT38")+INDIRECT("BB38")+INDIRECT("BJ38")</f>
        <v>0</v>
      </c>
      <c r="I38" s="33">
        <f ca="1">INDIRECT("W38")+INDIRECT("AE38")+INDIRECT("AM38")+INDIRECT("AU38")+INDIRECT("BC38")+INDIRECT("BK38")</f>
        <v>3</v>
      </c>
      <c r="J38" s="33">
        <f ca="1">INDIRECT("X38")+INDIRECT("AF38")+INDIRECT("AN38")+INDIRECT("AV38")+INDIRECT("BD38")+INDIRECT("BL38")</f>
        <v>2556</v>
      </c>
      <c r="K38" s="33">
        <f ca="1">INDIRECT("Y38")+INDIRECT("AG38")+INDIRECT("AO38")+INDIRECT("AW38")+INDIRECT("BE38")+INDIRECT("BM38")</f>
        <v>0</v>
      </c>
      <c r="L38" s="33">
        <f ca="1">INDIRECT("Z38")+INDIRECT("AH38")+INDIRECT("AP38")+INDIRECT("AX38")+INDIRECT("BF38")+INDIRECT("BN38")</f>
        <v>0</v>
      </c>
      <c r="M38" s="33">
        <f ca="1">INDIRECT("AA38")+INDIRECT("AI38")+INDIRECT("AQ38")+INDIRECT("AY38")+INDIRECT("BG38")+INDIRECT("BO38")</f>
        <v>0</v>
      </c>
      <c r="N38" s="32">
        <f ca="1">INDIRECT("T38")+INDIRECT("U38")+INDIRECT("V38")+INDIRECT("W38")+INDIRECT("X38")+INDIRECT("Y38")+INDIRECT("Z38")+INDIRECT("AA38")</f>
        <v>3</v>
      </c>
      <c r="O38" s="33">
        <f ca="1">INDIRECT("AB38")+INDIRECT("AC38")+INDIRECT("AD38")+INDIRECT("AE38")+INDIRECT("AF38")+INDIRECT("AG38")+INDIRECT("AH38")+INDIRECT("AI38")</f>
        <v>2357</v>
      </c>
      <c r="P38" s="33">
        <f ca="1">INDIRECT("AJ38")+INDIRECT("AK38")+INDIRECT("AL38")+INDIRECT("AM38")+INDIRECT("AN38")+INDIRECT("AO38")+INDIRECT("AP38")+INDIRECT("AQ38")</f>
        <v>20</v>
      </c>
      <c r="Q38" s="33">
        <f ca="1">INDIRECT("AR38")+INDIRECT("AS38")+INDIRECT("AT38")+INDIRECT("AU38")+INDIRECT("AV38")+INDIRECT("AW38")+INDIRECT("AX38")+INDIRECT("AY38")</f>
        <v>199</v>
      </c>
      <c r="R38" s="33">
        <f ca="1">INDIRECT("AZ38")+INDIRECT("BA38")+INDIRECT("BB38")+INDIRECT("BC38")+INDIRECT("BD38")+INDIRECT("BE38")+INDIRECT("BF38")+INDIRECT("BG38")</f>
        <v>0</v>
      </c>
      <c r="S38" s="33">
        <f ca="1">INDIRECT("BH38")+INDIRECT("BI38")+INDIRECT("BJ38")+INDIRECT("BK38")+INDIRECT("BL38")+INDIRECT("BM38")+INDIRECT("BN38")+INDIRECT("BO38")</f>
        <v>0</v>
      </c>
      <c r="T38" s="34"/>
      <c r="U38" s="35"/>
      <c r="V38" s="35"/>
      <c r="W38" s="35">
        <v>3</v>
      </c>
      <c r="X38" s="35"/>
      <c r="Y38" s="35"/>
      <c r="Z38" s="35"/>
      <c r="AA38" s="35"/>
      <c r="AB38" s="34"/>
      <c r="AC38" s="35"/>
      <c r="AD38" s="35"/>
      <c r="AE38" s="35"/>
      <c r="AF38" s="35">
        <v>2357</v>
      </c>
      <c r="AG38" s="35"/>
      <c r="AH38" s="35"/>
      <c r="AI38" s="35"/>
      <c r="AJ38" s="34"/>
      <c r="AK38" s="35">
        <v>20</v>
      </c>
      <c r="AL38" s="35"/>
      <c r="AM38" s="35"/>
      <c r="AN38" s="35"/>
      <c r="AO38" s="35"/>
      <c r="AP38" s="35"/>
      <c r="AQ38" s="35"/>
      <c r="AR38" s="34"/>
      <c r="AS38" s="35"/>
      <c r="AT38" s="35"/>
      <c r="AU38" s="35"/>
      <c r="AV38" s="35">
        <v>199</v>
      </c>
      <c r="AW38" s="35"/>
      <c r="AX38" s="35"/>
      <c r="AY38" s="35"/>
      <c r="AZ38" s="34"/>
      <c r="BA38" s="35"/>
      <c r="BB38" s="35"/>
      <c r="BC38" s="35"/>
      <c r="BD38" s="35"/>
      <c r="BE38" s="35"/>
      <c r="BF38" s="35"/>
      <c r="BG38" s="35"/>
      <c r="BH38" s="34"/>
      <c r="BI38" s="35"/>
      <c r="BJ38" s="35"/>
      <c r="BK38" s="35"/>
      <c r="BL38" s="35"/>
      <c r="BM38" s="35"/>
      <c r="BN38" s="35"/>
      <c r="BO38" s="36"/>
      <c r="BP38" s="9">
        <v>13000001136</v>
      </c>
      <c r="BQ38" s="1" t="s">
        <v>3</v>
      </c>
      <c r="BR38" s="1" t="s">
        <v>0</v>
      </c>
      <c r="BS38" s="1" t="s">
        <v>0</v>
      </c>
      <c r="BT38" s="1" t="s">
        <v>0</v>
      </c>
      <c r="BU38" s="1" t="s">
        <v>0</v>
      </c>
      <c r="BW38" s="1">
        <f ca="1">INDIRECT("T38")+2*INDIRECT("AB38")+3*INDIRECT("AJ38")+4*INDIRECT("AR38")+5*INDIRECT("AZ38")+6*INDIRECT("BH38")</f>
        <v>0</v>
      </c>
      <c r="BX38" s="1">
        <v>0</v>
      </c>
      <c r="BY38" s="1">
        <f ca="1">INDIRECT("U38")+2*INDIRECT("AC38")+3*INDIRECT("AK38")+4*INDIRECT("AS38")+5*INDIRECT("BA38")+6*INDIRECT("BI38")</f>
        <v>60</v>
      </c>
      <c r="BZ38" s="1">
        <v>60</v>
      </c>
      <c r="CA38" s="1">
        <f ca="1">INDIRECT("V38")+2*INDIRECT("AD38")+3*INDIRECT("AL38")+4*INDIRECT("AT38")+5*INDIRECT("BB38")+6*INDIRECT("BJ38")</f>
        <v>0</v>
      </c>
      <c r="CB38" s="1">
        <v>0</v>
      </c>
      <c r="CC38" s="1">
        <f ca="1">INDIRECT("W38")+2*INDIRECT("AE38")+3*INDIRECT("AM38")+4*INDIRECT("AU38")+5*INDIRECT("BC38")+6*INDIRECT("BK38")</f>
        <v>3</v>
      </c>
      <c r="CD38" s="1">
        <v>3</v>
      </c>
      <c r="CE38" s="1">
        <f ca="1">INDIRECT("X38")+2*INDIRECT("AF38")+3*INDIRECT("AN38")+4*INDIRECT("AV38")+5*INDIRECT("BD38")+6*INDIRECT("BL38")</f>
        <v>5510</v>
      </c>
      <c r="CF38" s="1">
        <v>5510</v>
      </c>
      <c r="CG38" s="1">
        <f ca="1">INDIRECT("Y38")+2*INDIRECT("AG38")+3*INDIRECT("AO38")+4*INDIRECT("AW38")+5*INDIRECT("BE38")+6*INDIRECT("BM38")</f>
        <v>0</v>
      </c>
      <c r="CH38" s="1">
        <v>0</v>
      </c>
      <c r="CI38" s="1">
        <f ca="1">INDIRECT("Z38")+2*INDIRECT("AH38")+3*INDIRECT("AP38")+4*INDIRECT("AX38")+5*INDIRECT("BF38")+6*INDIRECT("BN38")</f>
        <v>0</v>
      </c>
      <c r="CJ38" s="1">
        <v>0</v>
      </c>
      <c r="CK38" s="1">
        <f ca="1">INDIRECT("AA38")+2*INDIRECT("AI38")+3*INDIRECT("AQ38")+4*INDIRECT("AY38")+5*INDIRECT("BG38")+6*INDIRECT("BO38")</f>
        <v>0</v>
      </c>
      <c r="CL38" s="1">
        <v>0</v>
      </c>
      <c r="CM38" s="1">
        <f ca="1">INDIRECT("T38")+2*INDIRECT("U38")+3*INDIRECT("V38")+4*INDIRECT("W38")+5*INDIRECT("X38")+6*INDIRECT("Y38")+7*INDIRECT("Z38")+8*INDIRECT("AA38")</f>
        <v>12</v>
      </c>
      <c r="CN38" s="1">
        <v>12</v>
      </c>
      <c r="CO38" s="1">
        <f ca="1">INDIRECT("AB38")+2*INDIRECT("AC38")+3*INDIRECT("AD38")+4*INDIRECT("AE38")+5*INDIRECT("AF38")+6*INDIRECT("AG38")+7*INDIRECT("AH38")+8*INDIRECT("AI38")</f>
        <v>11785</v>
      </c>
      <c r="CP38" s="1">
        <v>11785</v>
      </c>
      <c r="CQ38" s="1">
        <f ca="1">INDIRECT("AJ38")+2*INDIRECT("AK38")+3*INDIRECT("AL38")+4*INDIRECT("AM38")+5*INDIRECT("AN38")+6*INDIRECT("AO38")+7*INDIRECT("AP38")+8*INDIRECT("AQ38")</f>
        <v>40</v>
      </c>
      <c r="CR38" s="1">
        <v>40</v>
      </c>
      <c r="CS38" s="1">
        <f ca="1">INDIRECT("AR38")+2*INDIRECT("AS38")+3*INDIRECT("AT38")+4*INDIRECT("AU38")+5*INDIRECT("AV38")+6*INDIRECT("AW38")+7*INDIRECT("AX38")+8*INDIRECT("AY38")</f>
        <v>995</v>
      </c>
      <c r="CT38" s="1">
        <v>995</v>
      </c>
      <c r="CU38" s="1">
        <f ca="1">INDIRECT("AZ38")+2*INDIRECT("BA38")+3*INDIRECT("BB38")+4*INDIRECT("BC38")+5*INDIRECT("BD38")+6*INDIRECT("BE38")+7*INDIRECT("BF38")+8*INDIRECT("BG38")</f>
        <v>0</v>
      </c>
      <c r="CV38" s="1">
        <v>0</v>
      </c>
      <c r="CW38" s="1">
        <f ca="1">INDIRECT("BH38")+2*INDIRECT("BI38")+3*INDIRECT("BJ38")+4*INDIRECT("BK38")+5*INDIRECT("BL38")+6*INDIRECT("BM38")+7*INDIRECT("BN38")+8*INDIRECT("BO38")</f>
        <v>0</v>
      </c>
      <c r="CX38" s="1">
        <v>0</v>
      </c>
    </row>
    <row r="39" spans="1:73" ht="11.25">
      <c r="A39" s="1" t="s">
        <v>0</v>
      </c>
      <c r="B39" s="1" t="s">
        <v>0</v>
      </c>
      <c r="C39" s="1" t="s">
        <v>0</v>
      </c>
      <c r="D39" s="1" t="s">
        <v>26</v>
      </c>
      <c r="E39" s="1" t="s">
        <v>6</v>
      </c>
      <c r="F39" s="7">
        <f>SUM(F38:F38)</f>
        <v>0</v>
      </c>
      <c r="G39" s="6">
        <f>SUM(G38:G38)</f>
        <v>20</v>
      </c>
      <c r="H39" s="6">
        <f>SUM(H38:H38)</f>
        <v>0</v>
      </c>
      <c r="I39" s="6">
        <f>SUM(I38:I38)</f>
        <v>3</v>
      </c>
      <c r="J39" s="6">
        <f>SUM(J38:J38)</f>
        <v>2556</v>
      </c>
      <c r="K39" s="6">
        <f>SUM(K38:K38)</f>
        <v>0</v>
      </c>
      <c r="L39" s="6">
        <f>SUM(L38:L38)</f>
        <v>0</v>
      </c>
      <c r="M39" s="6">
        <f>SUM(M38:M38)</f>
        <v>0</v>
      </c>
      <c r="N39" s="7">
        <f>SUM(N38:N38)</f>
        <v>3</v>
      </c>
      <c r="O39" s="6">
        <f>SUM(O38:O38)</f>
        <v>2357</v>
      </c>
      <c r="P39" s="6">
        <f>SUM(P38:P38)</f>
        <v>20</v>
      </c>
      <c r="Q39" s="6">
        <f>SUM(Q38:Q38)</f>
        <v>199</v>
      </c>
      <c r="R39" s="6">
        <f>SUM(R38:R38)</f>
        <v>0</v>
      </c>
      <c r="S39" s="6">
        <f>SUM(S38:S38)</f>
        <v>0</v>
      </c>
      <c r="T39" s="8"/>
      <c r="U39" s="5"/>
      <c r="V39" s="5"/>
      <c r="W39" s="5"/>
      <c r="X39" s="5"/>
      <c r="Y39" s="5"/>
      <c r="Z39" s="5"/>
      <c r="AA39" s="5"/>
      <c r="AB39" s="8"/>
      <c r="AC39" s="5"/>
      <c r="AD39" s="5"/>
      <c r="AE39" s="5"/>
      <c r="AF39" s="5"/>
      <c r="AG39" s="5"/>
      <c r="AH39" s="5"/>
      <c r="AI39" s="5"/>
      <c r="AJ39" s="8"/>
      <c r="AK39" s="5"/>
      <c r="AL39" s="5"/>
      <c r="AM39" s="5"/>
      <c r="AN39" s="5"/>
      <c r="AO39" s="5"/>
      <c r="AP39" s="5"/>
      <c r="AQ39" s="5"/>
      <c r="AR39" s="8"/>
      <c r="AS39" s="5"/>
      <c r="AT39" s="5"/>
      <c r="AU39" s="5"/>
      <c r="AV39" s="5"/>
      <c r="AW39" s="5"/>
      <c r="AX39" s="5"/>
      <c r="AY39" s="5"/>
      <c r="AZ39" s="8"/>
      <c r="BA39" s="5"/>
      <c r="BB39" s="5"/>
      <c r="BC39" s="5"/>
      <c r="BD39" s="5"/>
      <c r="BE39" s="5"/>
      <c r="BF39" s="5"/>
      <c r="BG39" s="5"/>
      <c r="BH39" s="8"/>
      <c r="BI39" s="5"/>
      <c r="BJ39" s="5"/>
      <c r="BK39" s="5"/>
      <c r="BL39" s="5"/>
      <c r="BM39" s="5"/>
      <c r="BN39" s="5"/>
      <c r="BO39" s="5"/>
      <c r="BP39" s="9">
        <v>0</v>
      </c>
      <c r="BQ39" s="1" t="s">
        <v>0</v>
      </c>
      <c r="BR39" s="1" t="s">
        <v>0</v>
      </c>
      <c r="BS39" s="1" t="s">
        <v>0</v>
      </c>
      <c r="BT39" s="1" t="s">
        <v>0</v>
      </c>
      <c r="BU39" s="1" t="s">
        <v>0</v>
      </c>
    </row>
    <row r="40" spans="1:73" ht="11.25">
      <c r="A40" s="25"/>
      <c r="B40" s="25"/>
      <c r="C40" s="27" t="s">
        <v>92</v>
      </c>
      <c r="D40" s="26" t="s">
        <v>0</v>
      </c>
      <c r="E40" s="1" t="s">
        <v>0</v>
      </c>
      <c r="F40" s="7"/>
      <c r="G40" s="6"/>
      <c r="H40" s="6"/>
      <c r="I40" s="6"/>
      <c r="J40" s="6"/>
      <c r="K40" s="6"/>
      <c r="L40" s="6"/>
      <c r="M40" s="6"/>
      <c r="N40" s="7"/>
      <c r="O40" s="6"/>
      <c r="P40" s="6"/>
      <c r="Q40" s="6"/>
      <c r="R40" s="6"/>
      <c r="S40" s="6"/>
      <c r="T40" s="8"/>
      <c r="U40" s="5"/>
      <c r="V40" s="5"/>
      <c r="W40" s="5"/>
      <c r="X40" s="5"/>
      <c r="Y40" s="5"/>
      <c r="Z40" s="5"/>
      <c r="AA40" s="5"/>
      <c r="AB40" s="8"/>
      <c r="AC40" s="5"/>
      <c r="AD40" s="5"/>
      <c r="AE40" s="5"/>
      <c r="AF40" s="5"/>
      <c r="AG40" s="5"/>
      <c r="AH40" s="5"/>
      <c r="AI40" s="5"/>
      <c r="AJ40" s="8"/>
      <c r="AK40" s="5"/>
      <c r="AL40" s="5"/>
      <c r="AM40" s="5"/>
      <c r="AN40" s="5"/>
      <c r="AO40" s="5"/>
      <c r="AP40" s="5"/>
      <c r="AQ40" s="5"/>
      <c r="AR40" s="8"/>
      <c r="AS40" s="5"/>
      <c r="AT40" s="5"/>
      <c r="AU40" s="5"/>
      <c r="AV40" s="5"/>
      <c r="AW40" s="5"/>
      <c r="AX40" s="5"/>
      <c r="AY40" s="5"/>
      <c r="AZ40" s="8"/>
      <c r="BA40" s="5"/>
      <c r="BB40" s="5"/>
      <c r="BC40" s="5"/>
      <c r="BD40" s="5"/>
      <c r="BE40" s="5"/>
      <c r="BF40" s="5"/>
      <c r="BG40" s="5"/>
      <c r="BH40" s="8"/>
      <c r="BI40" s="5"/>
      <c r="BJ40" s="5"/>
      <c r="BK40" s="5"/>
      <c r="BL40" s="5"/>
      <c r="BM40" s="5"/>
      <c r="BN40" s="5"/>
      <c r="BO40" s="5"/>
      <c r="BP40" s="9">
        <v>0</v>
      </c>
      <c r="BQ40" s="1" t="s">
        <v>0</v>
      </c>
      <c r="BR40" s="1" t="s">
        <v>0</v>
      </c>
      <c r="BS40" s="1" t="s">
        <v>0</v>
      </c>
      <c r="BT40" s="1" t="s">
        <v>0</v>
      </c>
      <c r="BU40" s="1" t="s">
        <v>0</v>
      </c>
    </row>
    <row r="41" spans="1:102" ht="11.25">
      <c r="A41" s="30" t="s">
        <v>1</v>
      </c>
      <c r="B41" s="31" t="str">
        <f>HYPERLINK("http://www.dot.ca.gov/hq/transprog/stip2004/ff_sheets/09-2514.xls","2514")</f>
        <v>2514</v>
      </c>
      <c r="C41" s="30" t="s">
        <v>0</v>
      </c>
      <c r="D41" s="30" t="s">
        <v>15</v>
      </c>
      <c r="E41" s="30" t="s">
        <v>3</v>
      </c>
      <c r="F41" s="32">
        <f ca="1">INDIRECT("T41")+INDIRECT("AB41")+INDIRECT("AJ41")+INDIRECT("AR41")+INDIRECT("AZ41")+INDIRECT("BH41")</f>
        <v>0</v>
      </c>
      <c r="G41" s="33">
        <f ca="1">INDIRECT("U41")+INDIRECT("AC41")+INDIRECT("AK41")+INDIRECT("AS41")+INDIRECT("BA41")+INDIRECT("BI41")</f>
        <v>0</v>
      </c>
      <c r="H41" s="33">
        <f ca="1">INDIRECT("V41")+INDIRECT("AD41")+INDIRECT("AL41")+INDIRECT("AT41")+INDIRECT("BB41")+INDIRECT("BJ41")</f>
        <v>0</v>
      </c>
      <c r="I41" s="33">
        <f ca="1">INDIRECT("W41")+INDIRECT("AE41")+INDIRECT("AM41")+INDIRECT("AU41")+INDIRECT("BC41")+INDIRECT("BK41")</f>
        <v>58</v>
      </c>
      <c r="J41" s="33">
        <f ca="1">INDIRECT("X41")+INDIRECT("AF41")+INDIRECT("AN41")+INDIRECT("AV41")+INDIRECT("BD41")+INDIRECT("BL41")</f>
        <v>517</v>
      </c>
      <c r="K41" s="33">
        <f ca="1">INDIRECT("Y41")+INDIRECT("AG41")+INDIRECT("AO41")+INDIRECT("AW41")+INDIRECT("BE41")+INDIRECT("BM41")</f>
        <v>0</v>
      </c>
      <c r="L41" s="33">
        <f ca="1">INDIRECT("Z41")+INDIRECT("AH41")+INDIRECT("AP41")+INDIRECT("AX41")+INDIRECT("BF41")+INDIRECT("BN41")</f>
        <v>0</v>
      </c>
      <c r="M41" s="33">
        <f ca="1">INDIRECT("AA41")+INDIRECT("AI41")+INDIRECT("AQ41")+INDIRECT("AY41")+INDIRECT("BG41")+INDIRECT("BO41")</f>
        <v>0</v>
      </c>
      <c r="N41" s="32">
        <f ca="1">INDIRECT("T41")+INDIRECT("U41")+INDIRECT("V41")+INDIRECT("W41")+INDIRECT("X41")+INDIRECT("Y41")+INDIRECT("Z41")+INDIRECT("AA41")</f>
        <v>3</v>
      </c>
      <c r="O41" s="33">
        <f ca="1">INDIRECT("AB41")+INDIRECT("AC41")+INDIRECT("AD41")+INDIRECT("AE41")+INDIRECT("AF41")+INDIRECT("AG41")+INDIRECT("AH41")+INDIRECT("AI41")</f>
        <v>517</v>
      </c>
      <c r="P41" s="33">
        <f ca="1">INDIRECT("AJ41")+INDIRECT("AK41")+INDIRECT("AL41")+INDIRECT("AM41")+INDIRECT("AN41")+INDIRECT("AO41")+INDIRECT("AP41")+INDIRECT("AQ41")</f>
        <v>7</v>
      </c>
      <c r="Q41" s="33">
        <f ca="1">INDIRECT("AR41")+INDIRECT("AS41")+INDIRECT("AT41")+INDIRECT("AU41")+INDIRECT("AV41")+INDIRECT("AW41")+INDIRECT("AX41")+INDIRECT("AY41")</f>
        <v>48</v>
      </c>
      <c r="R41" s="33">
        <f ca="1">INDIRECT("AZ41")+INDIRECT("BA41")+INDIRECT("BB41")+INDIRECT("BC41")+INDIRECT("BD41")+INDIRECT("BE41")+INDIRECT("BF41")+INDIRECT("BG41")</f>
        <v>0</v>
      </c>
      <c r="S41" s="33">
        <f ca="1">INDIRECT("BH41")+INDIRECT("BI41")+INDIRECT("BJ41")+INDIRECT("BK41")+INDIRECT("BL41")+INDIRECT("BM41")+INDIRECT("BN41")+INDIRECT("BO41")</f>
        <v>0</v>
      </c>
      <c r="T41" s="34"/>
      <c r="U41" s="35"/>
      <c r="V41" s="35"/>
      <c r="W41" s="35">
        <v>3</v>
      </c>
      <c r="X41" s="35"/>
      <c r="Y41" s="35"/>
      <c r="Z41" s="35"/>
      <c r="AA41" s="35"/>
      <c r="AB41" s="34"/>
      <c r="AC41" s="35"/>
      <c r="AD41" s="35"/>
      <c r="AE41" s="35"/>
      <c r="AF41" s="35">
        <v>517</v>
      </c>
      <c r="AG41" s="35"/>
      <c r="AH41" s="35"/>
      <c r="AI41" s="35"/>
      <c r="AJ41" s="34"/>
      <c r="AK41" s="35"/>
      <c r="AL41" s="35"/>
      <c r="AM41" s="35">
        <v>7</v>
      </c>
      <c r="AN41" s="35"/>
      <c r="AO41" s="35"/>
      <c r="AP41" s="35"/>
      <c r="AQ41" s="35"/>
      <c r="AR41" s="34"/>
      <c r="AS41" s="35"/>
      <c r="AT41" s="35"/>
      <c r="AU41" s="35">
        <v>48</v>
      </c>
      <c r="AV41" s="35"/>
      <c r="AW41" s="35"/>
      <c r="AX41" s="35"/>
      <c r="AY41" s="35"/>
      <c r="AZ41" s="34"/>
      <c r="BA41" s="35"/>
      <c r="BB41" s="35"/>
      <c r="BC41" s="35"/>
      <c r="BD41" s="35"/>
      <c r="BE41" s="35"/>
      <c r="BF41" s="35"/>
      <c r="BG41" s="35"/>
      <c r="BH41" s="34"/>
      <c r="BI41" s="35"/>
      <c r="BJ41" s="35"/>
      <c r="BK41" s="35"/>
      <c r="BL41" s="35"/>
      <c r="BM41" s="35"/>
      <c r="BN41" s="35"/>
      <c r="BO41" s="36"/>
      <c r="BP41" s="9">
        <v>13000001143</v>
      </c>
      <c r="BQ41" s="1" t="s">
        <v>3</v>
      </c>
      <c r="BR41" s="1" t="s">
        <v>0</v>
      </c>
      <c r="BS41" s="1" t="s">
        <v>0</v>
      </c>
      <c r="BT41" s="1" t="s">
        <v>0</v>
      </c>
      <c r="BU41" s="1" t="s">
        <v>0</v>
      </c>
      <c r="BW41" s="1">
        <f ca="1">INDIRECT("T41")+2*INDIRECT("AB41")+3*INDIRECT("AJ41")+4*INDIRECT("AR41")+5*INDIRECT("AZ41")+6*INDIRECT("BH41")</f>
        <v>0</v>
      </c>
      <c r="BX41" s="1">
        <v>0</v>
      </c>
      <c r="BY41" s="1">
        <f ca="1">INDIRECT("U41")+2*INDIRECT("AC41")+3*INDIRECT("AK41")+4*INDIRECT("AS41")+5*INDIRECT("BA41")+6*INDIRECT("BI41")</f>
        <v>0</v>
      </c>
      <c r="BZ41" s="1">
        <v>0</v>
      </c>
      <c r="CA41" s="1">
        <f ca="1">INDIRECT("V41")+2*INDIRECT("AD41")+3*INDIRECT("AL41")+4*INDIRECT("AT41")+5*INDIRECT("BB41")+6*INDIRECT("BJ41")</f>
        <v>0</v>
      </c>
      <c r="CB41" s="1">
        <v>0</v>
      </c>
      <c r="CC41" s="1">
        <f ca="1">INDIRECT("W41")+2*INDIRECT("AE41")+3*INDIRECT("AM41")+4*INDIRECT("AU41")+5*INDIRECT("BC41")+6*INDIRECT("BK41")</f>
        <v>216</v>
      </c>
      <c r="CD41" s="1">
        <v>216</v>
      </c>
      <c r="CE41" s="1">
        <f ca="1">INDIRECT("X41")+2*INDIRECT("AF41")+3*INDIRECT("AN41")+4*INDIRECT("AV41")+5*INDIRECT("BD41")+6*INDIRECT("BL41")</f>
        <v>1034</v>
      </c>
      <c r="CF41" s="1">
        <v>1034</v>
      </c>
      <c r="CG41" s="1">
        <f ca="1">INDIRECT("Y41")+2*INDIRECT("AG41")+3*INDIRECT("AO41")+4*INDIRECT("AW41")+5*INDIRECT("BE41")+6*INDIRECT("BM41")</f>
        <v>0</v>
      </c>
      <c r="CH41" s="1">
        <v>0</v>
      </c>
      <c r="CI41" s="1">
        <f ca="1">INDIRECT("Z41")+2*INDIRECT("AH41")+3*INDIRECT("AP41")+4*INDIRECT("AX41")+5*INDIRECT("BF41")+6*INDIRECT("BN41")</f>
        <v>0</v>
      </c>
      <c r="CJ41" s="1">
        <v>0</v>
      </c>
      <c r="CK41" s="1">
        <f ca="1">INDIRECT("AA41")+2*INDIRECT("AI41")+3*INDIRECT("AQ41")+4*INDIRECT("AY41")+5*INDIRECT("BG41")+6*INDIRECT("BO41")</f>
        <v>0</v>
      </c>
      <c r="CL41" s="1">
        <v>0</v>
      </c>
      <c r="CM41" s="1">
        <f ca="1">INDIRECT("T41")+2*INDIRECT("U41")+3*INDIRECT("V41")+4*INDIRECT("W41")+5*INDIRECT("X41")+6*INDIRECT("Y41")+7*INDIRECT("Z41")+8*INDIRECT("AA41")</f>
        <v>12</v>
      </c>
      <c r="CN41" s="1">
        <v>12</v>
      </c>
      <c r="CO41" s="1">
        <f ca="1">INDIRECT("AB41")+2*INDIRECT("AC41")+3*INDIRECT("AD41")+4*INDIRECT("AE41")+5*INDIRECT("AF41")+6*INDIRECT("AG41")+7*INDIRECT("AH41")+8*INDIRECT("AI41")</f>
        <v>2585</v>
      </c>
      <c r="CP41" s="1">
        <v>2585</v>
      </c>
      <c r="CQ41" s="1">
        <f ca="1">INDIRECT("AJ41")+2*INDIRECT("AK41")+3*INDIRECT("AL41")+4*INDIRECT("AM41")+5*INDIRECT("AN41")+6*INDIRECT("AO41")+7*INDIRECT("AP41")+8*INDIRECT("AQ41")</f>
        <v>28</v>
      </c>
      <c r="CR41" s="1">
        <v>28</v>
      </c>
      <c r="CS41" s="1">
        <f ca="1">INDIRECT("AR41")+2*INDIRECT("AS41")+3*INDIRECT("AT41")+4*INDIRECT("AU41")+5*INDIRECT("AV41")+6*INDIRECT("AW41")+7*INDIRECT("AX41")+8*INDIRECT("AY41")</f>
        <v>192</v>
      </c>
      <c r="CT41" s="1">
        <v>192</v>
      </c>
      <c r="CU41" s="1">
        <f ca="1">INDIRECT("AZ41")+2*INDIRECT("BA41")+3*INDIRECT("BB41")+4*INDIRECT("BC41")+5*INDIRECT("BD41")+6*INDIRECT("BE41")+7*INDIRECT("BF41")+8*INDIRECT("BG41")</f>
        <v>0</v>
      </c>
      <c r="CV41" s="1">
        <v>0</v>
      </c>
      <c r="CW41" s="1">
        <f ca="1">INDIRECT("BH41")+2*INDIRECT("BI41")+3*INDIRECT("BJ41")+4*INDIRECT("BK41")+5*INDIRECT("BL41")+6*INDIRECT("BM41")+7*INDIRECT("BN41")+8*INDIRECT("BO41")</f>
        <v>0</v>
      </c>
      <c r="CX41" s="1">
        <v>0</v>
      </c>
    </row>
    <row r="42" spans="1:73" ht="11.25">
      <c r="A42" s="1" t="s">
        <v>0</v>
      </c>
      <c r="B42" s="1" t="s">
        <v>0</v>
      </c>
      <c r="C42" s="1" t="s">
        <v>0</v>
      </c>
      <c r="D42" s="1" t="s">
        <v>27</v>
      </c>
      <c r="E42" s="1" t="s">
        <v>6</v>
      </c>
      <c r="F42" s="7">
        <f>SUM(F41:F41)</f>
        <v>0</v>
      </c>
      <c r="G42" s="6">
        <f>SUM(G41:G41)</f>
        <v>0</v>
      </c>
      <c r="H42" s="6">
        <f>SUM(H41:H41)</f>
        <v>0</v>
      </c>
      <c r="I42" s="6">
        <f>SUM(I41:I41)</f>
        <v>58</v>
      </c>
      <c r="J42" s="6">
        <f>SUM(J41:J41)</f>
        <v>517</v>
      </c>
      <c r="K42" s="6">
        <f>SUM(K41:K41)</f>
        <v>0</v>
      </c>
      <c r="L42" s="6">
        <f>SUM(L41:L41)</f>
        <v>0</v>
      </c>
      <c r="M42" s="6">
        <f>SUM(M41:M41)</f>
        <v>0</v>
      </c>
      <c r="N42" s="7">
        <f>SUM(N41:N41)</f>
        <v>3</v>
      </c>
      <c r="O42" s="6">
        <f>SUM(O41:O41)</f>
        <v>517</v>
      </c>
      <c r="P42" s="6">
        <f>SUM(P41:P41)</f>
        <v>7</v>
      </c>
      <c r="Q42" s="6">
        <f>SUM(Q41:Q41)</f>
        <v>48</v>
      </c>
      <c r="R42" s="6">
        <f>SUM(R41:R41)</f>
        <v>0</v>
      </c>
      <c r="S42" s="6">
        <f>SUM(S41:S41)</f>
        <v>0</v>
      </c>
      <c r="T42" s="8"/>
      <c r="U42" s="5"/>
      <c r="V42" s="5"/>
      <c r="W42" s="5"/>
      <c r="X42" s="5"/>
      <c r="Y42" s="5"/>
      <c r="Z42" s="5"/>
      <c r="AA42" s="5"/>
      <c r="AB42" s="8"/>
      <c r="AC42" s="5"/>
      <c r="AD42" s="5"/>
      <c r="AE42" s="5"/>
      <c r="AF42" s="5"/>
      <c r="AG42" s="5"/>
      <c r="AH42" s="5"/>
      <c r="AI42" s="5"/>
      <c r="AJ42" s="8"/>
      <c r="AK42" s="5"/>
      <c r="AL42" s="5"/>
      <c r="AM42" s="5"/>
      <c r="AN42" s="5"/>
      <c r="AO42" s="5"/>
      <c r="AP42" s="5"/>
      <c r="AQ42" s="5"/>
      <c r="AR42" s="8"/>
      <c r="AS42" s="5"/>
      <c r="AT42" s="5"/>
      <c r="AU42" s="5"/>
      <c r="AV42" s="5"/>
      <c r="AW42" s="5"/>
      <c r="AX42" s="5"/>
      <c r="AY42" s="5"/>
      <c r="AZ42" s="8"/>
      <c r="BA42" s="5"/>
      <c r="BB42" s="5"/>
      <c r="BC42" s="5"/>
      <c r="BD42" s="5"/>
      <c r="BE42" s="5"/>
      <c r="BF42" s="5"/>
      <c r="BG42" s="5"/>
      <c r="BH42" s="8"/>
      <c r="BI42" s="5"/>
      <c r="BJ42" s="5"/>
      <c r="BK42" s="5"/>
      <c r="BL42" s="5"/>
      <c r="BM42" s="5"/>
      <c r="BN42" s="5"/>
      <c r="BO42" s="5"/>
      <c r="BP42" s="9">
        <v>0</v>
      </c>
      <c r="BQ42" s="1" t="s">
        <v>0</v>
      </c>
      <c r="BR42" s="1" t="s">
        <v>0</v>
      </c>
      <c r="BS42" s="1" t="s">
        <v>0</v>
      </c>
      <c r="BT42" s="1" t="s">
        <v>0</v>
      </c>
      <c r="BU42" s="1" t="s">
        <v>0</v>
      </c>
    </row>
    <row r="43" spans="1:73" ht="11.25">
      <c r="A43" s="25"/>
      <c r="B43" s="25"/>
      <c r="C43" s="27" t="s">
        <v>92</v>
      </c>
      <c r="D43" s="26" t="s">
        <v>0</v>
      </c>
      <c r="E43" s="1" t="s">
        <v>0</v>
      </c>
      <c r="F43" s="7"/>
      <c r="G43" s="6"/>
      <c r="H43" s="6"/>
      <c r="I43" s="6"/>
      <c r="J43" s="6"/>
      <c r="K43" s="6"/>
      <c r="L43" s="6"/>
      <c r="M43" s="6"/>
      <c r="N43" s="7"/>
      <c r="O43" s="6"/>
      <c r="P43" s="6"/>
      <c r="Q43" s="6"/>
      <c r="R43" s="6"/>
      <c r="S43" s="6"/>
      <c r="T43" s="8"/>
      <c r="U43" s="5"/>
      <c r="V43" s="5"/>
      <c r="W43" s="5"/>
      <c r="X43" s="5"/>
      <c r="Y43" s="5"/>
      <c r="Z43" s="5"/>
      <c r="AA43" s="5"/>
      <c r="AB43" s="8"/>
      <c r="AC43" s="5"/>
      <c r="AD43" s="5"/>
      <c r="AE43" s="5"/>
      <c r="AF43" s="5"/>
      <c r="AG43" s="5"/>
      <c r="AH43" s="5"/>
      <c r="AI43" s="5"/>
      <c r="AJ43" s="8"/>
      <c r="AK43" s="5"/>
      <c r="AL43" s="5"/>
      <c r="AM43" s="5"/>
      <c r="AN43" s="5"/>
      <c r="AO43" s="5"/>
      <c r="AP43" s="5"/>
      <c r="AQ43" s="5"/>
      <c r="AR43" s="8"/>
      <c r="AS43" s="5"/>
      <c r="AT43" s="5"/>
      <c r="AU43" s="5"/>
      <c r="AV43" s="5"/>
      <c r="AW43" s="5"/>
      <c r="AX43" s="5"/>
      <c r="AY43" s="5"/>
      <c r="AZ43" s="8"/>
      <c r="BA43" s="5"/>
      <c r="BB43" s="5"/>
      <c r="BC43" s="5"/>
      <c r="BD43" s="5"/>
      <c r="BE43" s="5"/>
      <c r="BF43" s="5"/>
      <c r="BG43" s="5"/>
      <c r="BH43" s="8"/>
      <c r="BI43" s="5"/>
      <c r="BJ43" s="5"/>
      <c r="BK43" s="5"/>
      <c r="BL43" s="5"/>
      <c r="BM43" s="5"/>
      <c r="BN43" s="5"/>
      <c r="BO43" s="5"/>
      <c r="BP43" s="9">
        <v>0</v>
      </c>
      <c r="BQ43" s="1" t="s">
        <v>0</v>
      </c>
      <c r="BR43" s="1" t="s">
        <v>0</v>
      </c>
      <c r="BS43" s="1" t="s">
        <v>0</v>
      </c>
      <c r="BT43" s="1" t="s">
        <v>0</v>
      </c>
      <c r="BU43" s="1" t="s">
        <v>0</v>
      </c>
    </row>
    <row r="44" spans="1:102" ht="11.25">
      <c r="A44" s="30" t="s">
        <v>28</v>
      </c>
      <c r="B44" s="31" t="str">
        <f>HYPERLINK("http://www.dot.ca.gov/hq/transprog/stip2004/ff_sheets/06-8010.xls","8010")</f>
        <v>8010</v>
      </c>
      <c r="C44" s="30" t="s">
        <v>29</v>
      </c>
      <c r="D44" s="30" t="s">
        <v>30</v>
      </c>
      <c r="E44" s="30" t="s">
        <v>3</v>
      </c>
      <c r="F44" s="32">
        <f ca="1">INDIRECT("T44")+INDIRECT("AB44")+INDIRECT("AJ44")+INDIRECT("AR44")+INDIRECT("AZ44")+INDIRECT("BH44")</f>
        <v>458</v>
      </c>
      <c r="G44" s="33">
        <f ca="1">INDIRECT("U44")+INDIRECT("AC44")+INDIRECT("AK44")+INDIRECT("AS44")+INDIRECT("BA44")+INDIRECT("BI44")</f>
        <v>1383</v>
      </c>
      <c r="H44" s="33">
        <f ca="1">INDIRECT("V44")+INDIRECT("AD44")+INDIRECT("AL44")+INDIRECT("AT44")+INDIRECT("BB44")+INDIRECT("BJ44")</f>
        <v>4149</v>
      </c>
      <c r="I44" s="33">
        <f ca="1">INDIRECT("W44")+INDIRECT("AE44")+INDIRECT("AM44")+INDIRECT("AU44")+INDIRECT("BC44")+INDIRECT("BK44")</f>
        <v>0</v>
      </c>
      <c r="J44" s="33">
        <f ca="1">INDIRECT("X44")+INDIRECT("AF44")+INDIRECT("AN44")+INDIRECT("AV44")+INDIRECT("BD44")+INDIRECT("BL44")</f>
        <v>0</v>
      </c>
      <c r="K44" s="33">
        <f ca="1">INDIRECT("Y44")+INDIRECT("AG44")+INDIRECT("AO44")+INDIRECT("AW44")+INDIRECT("BE44")+INDIRECT("BM44")</f>
        <v>0</v>
      </c>
      <c r="L44" s="33">
        <f ca="1">INDIRECT("Z44")+INDIRECT("AH44")+INDIRECT("AP44")+INDIRECT("AX44")+INDIRECT("BF44")+INDIRECT("BN44")</f>
        <v>0</v>
      </c>
      <c r="M44" s="33">
        <f ca="1">INDIRECT("AA44")+INDIRECT("AI44")+INDIRECT("AQ44")+INDIRECT("AY44")+INDIRECT("BG44")+INDIRECT("BO44")</f>
        <v>0</v>
      </c>
      <c r="N44" s="32">
        <f ca="1">INDIRECT("T44")+INDIRECT("U44")+INDIRECT("V44")+INDIRECT("W44")+INDIRECT("X44")+INDIRECT("Y44")+INDIRECT("Z44")+INDIRECT("AA44")</f>
        <v>1143</v>
      </c>
      <c r="O44" s="33">
        <f ca="1">INDIRECT("AB44")+INDIRECT("AC44")+INDIRECT("AD44")+INDIRECT("AE44")+INDIRECT("AF44")+INDIRECT("AG44")+INDIRECT("AH44")+INDIRECT("AI44")</f>
        <v>3780</v>
      </c>
      <c r="P44" s="33">
        <f ca="1">INDIRECT("AJ44")+INDIRECT("AK44")+INDIRECT("AL44")+INDIRECT("AM44")+INDIRECT("AN44")+INDIRECT("AO44")+INDIRECT("AP44")+INDIRECT("AQ44")</f>
        <v>105</v>
      </c>
      <c r="Q44" s="33">
        <f ca="1">INDIRECT("AR44")+INDIRECT("AS44")+INDIRECT("AT44")+INDIRECT("AU44")+INDIRECT("AV44")+INDIRECT("AW44")+INDIRECT("AX44")+INDIRECT("AY44")</f>
        <v>353</v>
      </c>
      <c r="R44" s="33">
        <f ca="1">INDIRECT("AZ44")+INDIRECT("BA44")+INDIRECT("BB44")+INDIRECT("BC44")+INDIRECT("BD44")+INDIRECT("BE44")+INDIRECT("BF44")+INDIRECT("BG44")</f>
        <v>240</v>
      </c>
      <c r="S44" s="33">
        <f ca="1">INDIRECT("BH44")+INDIRECT("BI44")+INDIRECT("BJ44")+INDIRECT("BK44")+INDIRECT("BL44")+INDIRECT("BM44")+INDIRECT("BN44")+INDIRECT("BO44")</f>
        <v>369</v>
      </c>
      <c r="T44" s="34"/>
      <c r="U44" s="35">
        <v>1143</v>
      </c>
      <c r="V44" s="35"/>
      <c r="W44" s="35"/>
      <c r="X44" s="35"/>
      <c r="Y44" s="35"/>
      <c r="Z44" s="35"/>
      <c r="AA44" s="35"/>
      <c r="AB44" s="34"/>
      <c r="AC44" s="35"/>
      <c r="AD44" s="35">
        <v>3780</v>
      </c>
      <c r="AE44" s="35"/>
      <c r="AF44" s="35"/>
      <c r="AG44" s="35"/>
      <c r="AH44" s="35"/>
      <c r="AI44" s="35"/>
      <c r="AJ44" s="34">
        <v>105</v>
      </c>
      <c r="AK44" s="35"/>
      <c r="AL44" s="35"/>
      <c r="AM44" s="35"/>
      <c r="AN44" s="35"/>
      <c r="AO44" s="35"/>
      <c r="AP44" s="35"/>
      <c r="AQ44" s="35"/>
      <c r="AR44" s="34">
        <v>353</v>
      </c>
      <c r="AS44" s="35"/>
      <c r="AT44" s="35"/>
      <c r="AU44" s="35"/>
      <c r="AV44" s="35"/>
      <c r="AW44" s="35"/>
      <c r="AX44" s="35"/>
      <c r="AY44" s="35"/>
      <c r="AZ44" s="34"/>
      <c r="BA44" s="35">
        <v>240</v>
      </c>
      <c r="BB44" s="35"/>
      <c r="BC44" s="35"/>
      <c r="BD44" s="35"/>
      <c r="BE44" s="35"/>
      <c r="BF44" s="35"/>
      <c r="BG44" s="35"/>
      <c r="BH44" s="34"/>
      <c r="BI44" s="35"/>
      <c r="BJ44" s="35">
        <v>369</v>
      </c>
      <c r="BK44" s="35"/>
      <c r="BL44" s="35"/>
      <c r="BM44" s="35"/>
      <c r="BN44" s="35"/>
      <c r="BO44" s="36"/>
      <c r="BP44" s="9">
        <v>10400000072</v>
      </c>
      <c r="BQ44" s="1" t="s">
        <v>3</v>
      </c>
      <c r="BR44" s="1" t="s">
        <v>0</v>
      </c>
      <c r="BS44" s="1" t="s">
        <v>0</v>
      </c>
      <c r="BT44" s="1" t="s">
        <v>0</v>
      </c>
      <c r="BU44" s="1" t="s">
        <v>32</v>
      </c>
      <c r="BW44" s="1">
        <f ca="1">INDIRECT("T44")+2*INDIRECT("AB44")+3*INDIRECT("AJ44")+4*INDIRECT("AR44")+5*INDIRECT("AZ44")+6*INDIRECT("BH44")</f>
        <v>1727</v>
      </c>
      <c r="BX44" s="1">
        <v>1727</v>
      </c>
      <c r="BY44" s="1">
        <f ca="1">INDIRECT("U44")+2*INDIRECT("AC44")+3*INDIRECT("AK44")+4*INDIRECT("AS44")+5*INDIRECT("BA44")+6*INDIRECT("BI44")</f>
        <v>2343</v>
      </c>
      <c r="BZ44" s="1">
        <v>2343</v>
      </c>
      <c r="CA44" s="1">
        <f ca="1">INDIRECT("V44")+2*INDIRECT("AD44")+3*INDIRECT("AL44")+4*INDIRECT("AT44")+5*INDIRECT("BB44")+6*INDIRECT("BJ44")</f>
        <v>9774</v>
      </c>
      <c r="CB44" s="1">
        <v>9774</v>
      </c>
      <c r="CC44" s="1">
        <f ca="1">INDIRECT("W44")+2*INDIRECT("AE44")+3*INDIRECT("AM44")+4*INDIRECT("AU44")+5*INDIRECT("BC44")+6*INDIRECT("BK44")</f>
        <v>0</v>
      </c>
      <c r="CD44" s="1">
        <v>0</v>
      </c>
      <c r="CE44" s="1">
        <f ca="1">INDIRECT("X44")+2*INDIRECT("AF44")+3*INDIRECT("AN44")+4*INDIRECT("AV44")+5*INDIRECT("BD44")+6*INDIRECT("BL44")</f>
        <v>0</v>
      </c>
      <c r="CF44" s="1">
        <v>0</v>
      </c>
      <c r="CG44" s="1">
        <f ca="1">INDIRECT("Y44")+2*INDIRECT("AG44")+3*INDIRECT("AO44")+4*INDIRECT("AW44")+5*INDIRECT("BE44")+6*INDIRECT("BM44")</f>
        <v>0</v>
      </c>
      <c r="CH44" s="1">
        <v>0</v>
      </c>
      <c r="CI44" s="1">
        <f ca="1">INDIRECT("Z44")+2*INDIRECT("AH44")+3*INDIRECT("AP44")+4*INDIRECT("AX44")+5*INDIRECT("BF44")+6*INDIRECT("BN44")</f>
        <v>0</v>
      </c>
      <c r="CJ44" s="1">
        <v>0</v>
      </c>
      <c r="CK44" s="1">
        <f ca="1">INDIRECT("AA44")+2*INDIRECT("AI44")+3*INDIRECT("AQ44")+4*INDIRECT("AY44")+5*INDIRECT("BG44")+6*INDIRECT("BO44")</f>
        <v>0</v>
      </c>
      <c r="CL44" s="1">
        <v>0</v>
      </c>
      <c r="CM44" s="1">
        <f ca="1">INDIRECT("T44")+2*INDIRECT("U44")+3*INDIRECT("V44")+4*INDIRECT("W44")+5*INDIRECT("X44")+6*INDIRECT("Y44")+7*INDIRECT("Z44")+8*INDIRECT("AA44")</f>
        <v>2286</v>
      </c>
      <c r="CN44" s="1">
        <v>2286</v>
      </c>
      <c r="CO44" s="1">
        <f ca="1">INDIRECT("AB44")+2*INDIRECT("AC44")+3*INDIRECT("AD44")+4*INDIRECT("AE44")+5*INDIRECT("AF44")+6*INDIRECT("AG44")+7*INDIRECT("AH44")+8*INDIRECT("AI44")</f>
        <v>11340</v>
      </c>
      <c r="CP44" s="1">
        <v>11340</v>
      </c>
      <c r="CQ44" s="1">
        <f ca="1">INDIRECT("AJ44")+2*INDIRECT("AK44")+3*INDIRECT("AL44")+4*INDIRECT("AM44")+5*INDIRECT("AN44")+6*INDIRECT("AO44")+7*INDIRECT("AP44")+8*INDIRECT("AQ44")</f>
        <v>105</v>
      </c>
      <c r="CR44" s="1">
        <v>105</v>
      </c>
      <c r="CS44" s="1">
        <f ca="1">INDIRECT("AR44")+2*INDIRECT("AS44")+3*INDIRECT("AT44")+4*INDIRECT("AU44")+5*INDIRECT("AV44")+6*INDIRECT("AW44")+7*INDIRECT("AX44")+8*INDIRECT("AY44")</f>
        <v>353</v>
      </c>
      <c r="CT44" s="1">
        <v>353</v>
      </c>
      <c r="CU44" s="1">
        <f ca="1">INDIRECT("AZ44")+2*INDIRECT("BA44")+3*INDIRECT("BB44")+4*INDIRECT("BC44")+5*INDIRECT("BD44")+6*INDIRECT("BE44")+7*INDIRECT("BF44")+8*INDIRECT("BG44")</f>
        <v>480</v>
      </c>
      <c r="CV44" s="1">
        <v>480</v>
      </c>
      <c r="CW44" s="1">
        <f ca="1">INDIRECT("BH44")+2*INDIRECT("BI44")+3*INDIRECT("BJ44")+4*INDIRECT("BK44")+5*INDIRECT("BL44")+6*INDIRECT("BM44")+7*INDIRECT("BN44")+8*INDIRECT("BO44")</f>
        <v>1107</v>
      </c>
      <c r="CX44" s="1">
        <v>1107</v>
      </c>
    </row>
    <row r="45" spans="1:102" ht="11.25">
      <c r="A45" s="1" t="s">
        <v>0</v>
      </c>
      <c r="B45" s="1" t="s">
        <v>33</v>
      </c>
      <c r="C45" s="1" t="s">
        <v>34</v>
      </c>
      <c r="D45" s="1" t="s">
        <v>35</v>
      </c>
      <c r="E45" s="1" t="s">
        <v>36</v>
      </c>
      <c r="F45" s="7">
        <f ca="1">INDIRECT("T45")+INDIRECT("AB45")+INDIRECT("AJ45")+INDIRECT("AR45")+INDIRECT("AZ45")+INDIRECT("BH45")</f>
        <v>458</v>
      </c>
      <c r="G45" s="6">
        <f ca="1">INDIRECT("U45")+INDIRECT("AC45")+INDIRECT("AK45")+INDIRECT("AS45")+INDIRECT("BA45")+INDIRECT("BI45")</f>
        <v>1383</v>
      </c>
      <c r="H45" s="6">
        <f ca="1">INDIRECT("V45")+INDIRECT("AD45")+INDIRECT("AL45")+INDIRECT("AT45")+INDIRECT("BB45")+INDIRECT("BJ45")</f>
        <v>4149</v>
      </c>
      <c r="I45" s="6">
        <f ca="1">INDIRECT("W45")+INDIRECT("AE45")+INDIRECT("AM45")+INDIRECT("AU45")+INDIRECT("BC45")+INDIRECT("BK45")</f>
        <v>0</v>
      </c>
      <c r="J45" s="6">
        <f ca="1">INDIRECT("X45")+INDIRECT("AF45")+INDIRECT("AN45")+INDIRECT("AV45")+INDIRECT("BD45")+INDIRECT("BL45")</f>
        <v>0</v>
      </c>
      <c r="K45" s="6">
        <f ca="1">INDIRECT("Y45")+INDIRECT("AG45")+INDIRECT("AO45")+INDIRECT("AW45")+INDIRECT("BE45")+INDIRECT("BM45")</f>
        <v>0</v>
      </c>
      <c r="L45" s="6">
        <f ca="1">INDIRECT("Z45")+INDIRECT("AH45")+INDIRECT("AP45")+INDIRECT("AX45")+INDIRECT("BF45")+INDIRECT("BN45")</f>
        <v>0</v>
      </c>
      <c r="M45" s="6">
        <f ca="1">INDIRECT("AA45")+INDIRECT("AI45")+INDIRECT("AQ45")+INDIRECT("AY45")+INDIRECT("BG45")+INDIRECT("BO45")</f>
        <v>0</v>
      </c>
      <c r="N45" s="7">
        <f ca="1">INDIRECT("T45")+INDIRECT("U45")+INDIRECT("V45")+INDIRECT("W45")+INDIRECT("X45")+INDIRECT("Y45")+INDIRECT("Z45")+INDIRECT("AA45")</f>
        <v>1144</v>
      </c>
      <c r="O45" s="6">
        <f ca="1">INDIRECT("AB45")+INDIRECT("AC45")+INDIRECT("AD45")+INDIRECT("AE45")+INDIRECT("AF45")+INDIRECT("AG45")+INDIRECT("AH45")+INDIRECT("AI45")</f>
        <v>3780</v>
      </c>
      <c r="P45" s="6">
        <f ca="1">INDIRECT("AJ45")+INDIRECT("AK45")+INDIRECT("AL45")+INDIRECT("AM45")+INDIRECT("AN45")+INDIRECT("AO45")+INDIRECT("AP45")+INDIRECT("AQ45")</f>
        <v>105</v>
      </c>
      <c r="Q45" s="6">
        <f ca="1">INDIRECT("AR45")+INDIRECT("AS45")+INDIRECT("AT45")+INDIRECT("AU45")+INDIRECT("AV45")+INDIRECT("AW45")+INDIRECT("AX45")+INDIRECT("AY45")</f>
        <v>353</v>
      </c>
      <c r="R45" s="6">
        <f ca="1">INDIRECT("AZ45")+INDIRECT("BA45")+INDIRECT("BB45")+INDIRECT("BC45")+INDIRECT("BD45")+INDIRECT("BE45")+INDIRECT("BF45")+INDIRECT("BG45")</f>
        <v>239</v>
      </c>
      <c r="S45" s="6">
        <f ca="1">INDIRECT("BH45")+INDIRECT("BI45")+INDIRECT("BJ45")+INDIRECT("BK45")+INDIRECT("BL45")+INDIRECT("BM45")+INDIRECT("BN45")+INDIRECT("BO45")</f>
        <v>369</v>
      </c>
      <c r="T45" s="28"/>
      <c r="U45" s="29">
        <v>1144</v>
      </c>
      <c r="V45" s="29"/>
      <c r="W45" s="29"/>
      <c r="X45" s="29"/>
      <c r="Y45" s="29"/>
      <c r="Z45" s="29"/>
      <c r="AA45" s="29"/>
      <c r="AB45" s="28"/>
      <c r="AC45" s="29"/>
      <c r="AD45" s="29">
        <v>3780</v>
      </c>
      <c r="AE45" s="29"/>
      <c r="AF45" s="29"/>
      <c r="AG45" s="29"/>
      <c r="AH45" s="29"/>
      <c r="AI45" s="29"/>
      <c r="AJ45" s="28">
        <v>105</v>
      </c>
      <c r="AK45" s="29"/>
      <c r="AL45" s="29"/>
      <c r="AM45" s="29"/>
      <c r="AN45" s="29"/>
      <c r="AO45" s="29"/>
      <c r="AP45" s="29"/>
      <c r="AQ45" s="29"/>
      <c r="AR45" s="28">
        <v>353</v>
      </c>
      <c r="AS45" s="29"/>
      <c r="AT45" s="29"/>
      <c r="AU45" s="29"/>
      <c r="AV45" s="29"/>
      <c r="AW45" s="29"/>
      <c r="AX45" s="29"/>
      <c r="AY45" s="29"/>
      <c r="AZ45" s="28"/>
      <c r="BA45" s="29">
        <v>239</v>
      </c>
      <c r="BB45" s="29"/>
      <c r="BC45" s="29"/>
      <c r="BD45" s="29"/>
      <c r="BE45" s="29"/>
      <c r="BF45" s="29"/>
      <c r="BG45" s="29"/>
      <c r="BH45" s="28"/>
      <c r="BI45" s="29"/>
      <c r="BJ45" s="29">
        <v>369</v>
      </c>
      <c r="BK45" s="29"/>
      <c r="BL45" s="29"/>
      <c r="BM45" s="29"/>
      <c r="BN45" s="29"/>
      <c r="BO45" s="29"/>
      <c r="BP45" s="9">
        <v>0</v>
      </c>
      <c r="BQ45" s="1" t="s">
        <v>0</v>
      </c>
      <c r="BR45" s="1" t="s">
        <v>0</v>
      </c>
      <c r="BS45" s="1" t="s">
        <v>0</v>
      </c>
      <c r="BT45" s="1" t="s">
        <v>0</v>
      </c>
      <c r="BU45" s="1" t="s">
        <v>0</v>
      </c>
      <c r="BW45" s="1">
        <f ca="1">INDIRECT("T45")+2*INDIRECT("AB45")+3*INDIRECT("AJ45")+4*INDIRECT("AR45")+5*INDIRECT("AZ45")+6*INDIRECT("BH45")</f>
        <v>1727</v>
      </c>
      <c r="BX45" s="1">
        <v>1727</v>
      </c>
      <c r="BY45" s="1">
        <f ca="1">INDIRECT("U45")+2*INDIRECT("AC45")+3*INDIRECT("AK45")+4*INDIRECT("AS45")+5*INDIRECT("BA45")+6*INDIRECT("BI45")</f>
        <v>2339</v>
      </c>
      <c r="BZ45" s="1">
        <v>2339</v>
      </c>
      <c r="CA45" s="1">
        <f ca="1">INDIRECT("V45")+2*INDIRECT("AD45")+3*INDIRECT("AL45")+4*INDIRECT("AT45")+5*INDIRECT("BB45")+6*INDIRECT("BJ45")</f>
        <v>9774</v>
      </c>
      <c r="CB45" s="1">
        <v>9774</v>
      </c>
      <c r="CC45" s="1">
        <f ca="1">INDIRECT("W45")+2*INDIRECT("AE45")+3*INDIRECT("AM45")+4*INDIRECT("AU45")+5*INDIRECT("BC45")+6*INDIRECT("BK45")</f>
        <v>0</v>
      </c>
      <c r="CD45" s="1">
        <v>0</v>
      </c>
      <c r="CE45" s="1">
        <f ca="1">INDIRECT("X45")+2*INDIRECT("AF45")+3*INDIRECT("AN45")+4*INDIRECT("AV45")+5*INDIRECT("BD45")+6*INDIRECT("BL45")</f>
        <v>0</v>
      </c>
      <c r="CF45" s="1">
        <v>0</v>
      </c>
      <c r="CG45" s="1">
        <f ca="1">INDIRECT("Y45")+2*INDIRECT("AG45")+3*INDIRECT("AO45")+4*INDIRECT("AW45")+5*INDIRECT("BE45")+6*INDIRECT("BM45")</f>
        <v>0</v>
      </c>
      <c r="CH45" s="1">
        <v>0</v>
      </c>
      <c r="CI45" s="1">
        <f ca="1">INDIRECT("Z45")+2*INDIRECT("AH45")+3*INDIRECT("AP45")+4*INDIRECT("AX45")+5*INDIRECT("BF45")+6*INDIRECT("BN45")</f>
        <v>0</v>
      </c>
      <c r="CJ45" s="1">
        <v>0</v>
      </c>
      <c r="CK45" s="1">
        <f ca="1">INDIRECT("AA45")+2*INDIRECT("AI45")+3*INDIRECT("AQ45")+4*INDIRECT("AY45")+5*INDIRECT("BG45")+6*INDIRECT("BO45")</f>
        <v>0</v>
      </c>
      <c r="CL45" s="1">
        <v>0</v>
      </c>
      <c r="CM45" s="1">
        <f ca="1">INDIRECT("T45")+2*INDIRECT("U45")+3*INDIRECT("V45")+4*INDIRECT("W45")+5*INDIRECT("X45")+6*INDIRECT("Y45")+7*INDIRECT("Z45")+8*INDIRECT("AA45")</f>
        <v>2288</v>
      </c>
      <c r="CN45" s="1">
        <v>2288</v>
      </c>
      <c r="CO45" s="1">
        <f ca="1">INDIRECT("AB45")+2*INDIRECT("AC45")+3*INDIRECT("AD45")+4*INDIRECT("AE45")+5*INDIRECT("AF45")+6*INDIRECT("AG45")+7*INDIRECT("AH45")+8*INDIRECT("AI45")</f>
        <v>11340</v>
      </c>
      <c r="CP45" s="1">
        <v>11340</v>
      </c>
      <c r="CQ45" s="1">
        <f ca="1">INDIRECT("AJ45")+2*INDIRECT("AK45")+3*INDIRECT("AL45")+4*INDIRECT("AM45")+5*INDIRECT("AN45")+6*INDIRECT("AO45")+7*INDIRECT("AP45")+8*INDIRECT("AQ45")</f>
        <v>105</v>
      </c>
      <c r="CR45" s="1">
        <v>105</v>
      </c>
      <c r="CS45" s="1">
        <f ca="1">INDIRECT("AR45")+2*INDIRECT("AS45")+3*INDIRECT("AT45")+4*INDIRECT("AU45")+5*INDIRECT("AV45")+6*INDIRECT("AW45")+7*INDIRECT("AX45")+8*INDIRECT("AY45")</f>
        <v>353</v>
      </c>
      <c r="CT45" s="1">
        <v>353</v>
      </c>
      <c r="CU45" s="1">
        <f ca="1">INDIRECT("AZ45")+2*INDIRECT("BA45")+3*INDIRECT("BB45")+4*INDIRECT("BC45")+5*INDIRECT("BD45")+6*INDIRECT("BE45")+7*INDIRECT("BF45")+8*INDIRECT("BG45")</f>
        <v>478</v>
      </c>
      <c r="CV45" s="1">
        <v>478</v>
      </c>
      <c r="CW45" s="1">
        <f ca="1">INDIRECT("BH45")+2*INDIRECT("BI45")+3*INDIRECT("BJ45")+4*INDIRECT("BK45")+5*INDIRECT("BL45")+6*INDIRECT("BM45")+7*INDIRECT("BN45")+8*INDIRECT("BO45")</f>
        <v>1107</v>
      </c>
      <c r="CX45" s="1">
        <v>1107</v>
      </c>
    </row>
    <row r="46" spans="1:102" ht="11.25">
      <c r="A46" s="25"/>
      <c r="B46" s="25"/>
      <c r="C46" s="27" t="s">
        <v>92</v>
      </c>
      <c r="D46" s="26" t="s">
        <v>0</v>
      </c>
      <c r="E46" s="1" t="s">
        <v>37</v>
      </c>
      <c r="F46" s="7">
        <f ca="1">INDIRECT("T46")+INDIRECT("AB46")+INDIRECT("AJ46")+INDIRECT("AR46")+INDIRECT("AZ46")+INDIRECT("BH46")</f>
        <v>1832</v>
      </c>
      <c r="G46" s="6">
        <f ca="1">INDIRECT("U46")+INDIRECT("AC46")+INDIRECT("AK46")+INDIRECT("AS46")+INDIRECT("BA46")+INDIRECT("BI46")</f>
        <v>5533</v>
      </c>
      <c r="H46" s="6">
        <f ca="1">INDIRECT("V46")+INDIRECT("AD46")+INDIRECT("AL46")+INDIRECT("AT46")+INDIRECT("BB46")+INDIRECT("BJ46")</f>
        <v>16594</v>
      </c>
      <c r="I46" s="6">
        <f ca="1">INDIRECT("W46")+INDIRECT("AE46")+INDIRECT("AM46")+INDIRECT("AU46")+INDIRECT("BC46")+INDIRECT("BK46")</f>
        <v>0</v>
      </c>
      <c r="J46" s="6">
        <f ca="1">INDIRECT("X46")+INDIRECT("AF46")+INDIRECT("AN46")+INDIRECT("AV46")+INDIRECT("BD46")+INDIRECT("BL46")</f>
        <v>0</v>
      </c>
      <c r="K46" s="6">
        <f ca="1">INDIRECT("Y46")+INDIRECT("AG46")+INDIRECT("AO46")+INDIRECT("AW46")+INDIRECT("BE46")+INDIRECT("BM46")</f>
        <v>0</v>
      </c>
      <c r="L46" s="6">
        <f ca="1">INDIRECT("Z46")+INDIRECT("AH46")+INDIRECT("AP46")+INDIRECT("AX46")+INDIRECT("BF46")+INDIRECT("BN46")</f>
        <v>0</v>
      </c>
      <c r="M46" s="6">
        <f ca="1">INDIRECT("AA46")+INDIRECT("AI46")+INDIRECT("AQ46")+INDIRECT("AY46")+INDIRECT("BG46")+INDIRECT("BO46")</f>
        <v>0</v>
      </c>
      <c r="N46" s="7">
        <f ca="1">INDIRECT("T46")+INDIRECT("U46")+INDIRECT("V46")+INDIRECT("W46")+INDIRECT("X46")+INDIRECT("Y46")+INDIRECT("Z46")+INDIRECT("AA46")</f>
        <v>4574</v>
      </c>
      <c r="O46" s="6">
        <f ca="1">INDIRECT("AB46")+INDIRECT("AC46")+INDIRECT("AD46")+INDIRECT("AE46")+INDIRECT("AF46")+INDIRECT("AG46")+INDIRECT("AH46")+INDIRECT("AI46")</f>
        <v>15120</v>
      </c>
      <c r="P46" s="6">
        <f ca="1">INDIRECT("AJ46")+INDIRECT("AK46")+INDIRECT("AL46")+INDIRECT("AM46")+INDIRECT("AN46")+INDIRECT("AO46")+INDIRECT("AP46")+INDIRECT("AQ46")</f>
        <v>420</v>
      </c>
      <c r="Q46" s="6">
        <f ca="1">INDIRECT("AR46")+INDIRECT("AS46")+INDIRECT("AT46")+INDIRECT("AU46")+INDIRECT("AV46")+INDIRECT("AW46")+INDIRECT("AX46")+INDIRECT("AY46")</f>
        <v>1412</v>
      </c>
      <c r="R46" s="6">
        <f ca="1">INDIRECT("AZ46")+INDIRECT("BA46")+INDIRECT("BB46")+INDIRECT("BC46")+INDIRECT("BD46")+INDIRECT("BE46")+INDIRECT("BF46")+INDIRECT("BG46")</f>
        <v>959</v>
      </c>
      <c r="S46" s="6">
        <f ca="1">INDIRECT("BH46")+INDIRECT("BI46")+INDIRECT("BJ46")+INDIRECT("BK46")+INDIRECT("BL46")+INDIRECT("BM46")+INDIRECT("BN46")+INDIRECT("BO46")</f>
        <v>1474</v>
      </c>
      <c r="T46" s="28"/>
      <c r="U46" s="29">
        <v>4574</v>
      </c>
      <c r="V46" s="29"/>
      <c r="W46" s="29"/>
      <c r="X46" s="29"/>
      <c r="Y46" s="29"/>
      <c r="Z46" s="29"/>
      <c r="AA46" s="29"/>
      <c r="AB46" s="28"/>
      <c r="AC46" s="29"/>
      <c r="AD46" s="29">
        <v>15120</v>
      </c>
      <c r="AE46" s="29"/>
      <c r="AF46" s="29"/>
      <c r="AG46" s="29"/>
      <c r="AH46" s="29"/>
      <c r="AI46" s="29"/>
      <c r="AJ46" s="28">
        <v>420</v>
      </c>
      <c r="AK46" s="29"/>
      <c r="AL46" s="29"/>
      <c r="AM46" s="29"/>
      <c r="AN46" s="29"/>
      <c r="AO46" s="29"/>
      <c r="AP46" s="29"/>
      <c r="AQ46" s="29"/>
      <c r="AR46" s="28">
        <v>1412</v>
      </c>
      <c r="AS46" s="29"/>
      <c r="AT46" s="29"/>
      <c r="AU46" s="29"/>
      <c r="AV46" s="29"/>
      <c r="AW46" s="29"/>
      <c r="AX46" s="29"/>
      <c r="AY46" s="29"/>
      <c r="AZ46" s="28"/>
      <c r="BA46" s="29">
        <v>959</v>
      </c>
      <c r="BB46" s="29"/>
      <c r="BC46" s="29"/>
      <c r="BD46" s="29"/>
      <c r="BE46" s="29"/>
      <c r="BF46" s="29"/>
      <c r="BG46" s="29"/>
      <c r="BH46" s="28"/>
      <c r="BI46" s="29"/>
      <c r="BJ46" s="29">
        <v>1474</v>
      </c>
      <c r="BK46" s="29"/>
      <c r="BL46" s="29"/>
      <c r="BM46" s="29"/>
      <c r="BN46" s="29"/>
      <c r="BO46" s="29"/>
      <c r="BP46" s="9">
        <v>0</v>
      </c>
      <c r="BQ46" s="1" t="s">
        <v>0</v>
      </c>
      <c r="BR46" s="1" t="s">
        <v>0</v>
      </c>
      <c r="BS46" s="1" t="s">
        <v>0</v>
      </c>
      <c r="BT46" s="1" t="s">
        <v>0</v>
      </c>
      <c r="BU46" s="1" t="s">
        <v>0</v>
      </c>
      <c r="BW46" s="1">
        <f ca="1">INDIRECT("T46")+2*INDIRECT("AB46")+3*INDIRECT("AJ46")+4*INDIRECT("AR46")+5*INDIRECT("AZ46")+6*INDIRECT("BH46")</f>
        <v>6908</v>
      </c>
      <c r="BX46" s="1">
        <v>6908</v>
      </c>
      <c r="BY46" s="1">
        <f ca="1">INDIRECT("U46")+2*INDIRECT("AC46")+3*INDIRECT("AK46")+4*INDIRECT("AS46")+5*INDIRECT("BA46")+6*INDIRECT("BI46")</f>
        <v>9369</v>
      </c>
      <c r="BZ46" s="1">
        <v>9369</v>
      </c>
      <c r="CA46" s="1">
        <f ca="1">INDIRECT("V46")+2*INDIRECT("AD46")+3*INDIRECT("AL46")+4*INDIRECT("AT46")+5*INDIRECT("BB46")+6*INDIRECT("BJ46")</f>
        <v>39084</v>
      </c>
      <c r="CB46" s="1">
        <v>39084</v>
      </c>
      <c r="CC46" s="1">
        <f ca="1">INDIRECT("W46")+2*INDIRECT("AE46")+3*INDIRECT("AM46")+4*INDIRECT("AU46")+5*INDIRECT("BC46")+6*INDIRECT("BK46")</f>
        <v>0</v>
      </c>
      <c r="CD46" s="1">
        <v>0</v>
      </c>
      <c r="CE46" s="1">
        <f ca="1">INDIRECT("X46")+2*INDIRECT("AF46")+3*INDIRECT("AN46")+4*INDIRECT("AV46")+5*INDIRECT("BD46")+6*INDIRECT("BL46")</f>
        <v>0</v>
      </c>
      <c r="CF46" s="1">
        <v>0</v>
      </c>
      <c r="CG46" s="1">
        <f ca="1">INDIRECT("Y46")+2*INDIRECT("AG46")+3*INDIRECT("AO46")+4*INDIRECT("AW46")+5*INDIRECT("BE46")+6*INDIRECT("BM46")</f>
        <v>0</v>
      </c>
      <c r="CH46" s="1">
        <v>0</v>
      </c>
      <c r="CI46" s="1">
        <f ca="1">INDIRECT("Z46")+2*INDIRECT("AH46")+3*INDIRECT("AP46")+4*INDIRECT("AX46")+5*INDIRECT("BF46")+6*INDIRECT("BN46")</f>
        <v>0</v>
      </c>
      <c r="CJ46" s="1">
        <v>0</v>
      </c>
      <c r="CK46" s="1">
        <f ca="1">INDIRECT("AA46")+2*INDIRECT("AI46")+3*INDIRECT("AQ46")+4*INDIRECT("AY46")+5*INDIRECT("BG46")+6*INDIRECT("BO46")</f>
        <v>0</v>
      </c>
      <c r="CL46" s="1">
        <v>0</v>
      </c>
      <c r="CM46" s="1">
        <f ca="1">INDIRECT("T46")+2*INDIRECT("U46")+3*INDIRECT("V46")+4*INDIRECT("W46")+5*INDIRECT("X46")+6*INDIRECT("Y46")+7*INDIRECT("Z46")+8*INDIRECT("AA46")</f>
        <v>9148</v>
      </c>
      <c r="CN46" s="1">
        <v>9148</v>
      </c>
      <c r="CO46" s="1">
        <f ca="1">INDIRECT("AB46")+2*INDIRECT("AC46")+3*INDIRECT("AD46")+4*INDIRECT("AE46")+5*INDIRECT("AF46")+6*INDIRECT("AG46")+7*INDIRECT("AH46")+8*INDIRECT("AI46")</f>
        <v>45360</v>
      </c>
      <c r="CP46" s="1">
        <v>45360</v>
      </c>
      <c r="CQ46" s="1">
        <f ca="1">INDIRECT("AJ46")+2*INDIRECT("AK46")+3*INDIRECT("AL46")+4*INDIRECT("AM46")+5*INDIRECT("AN46")+6*INDIRECT("AO46")+7*INDIRECT("AP46")+8*INDIRECT("AQ46")</f>
        <v>420</v>
      </c>
      <c r="CR46" s="1">
        <v>420</v>
      </c>
      <c r="CS46" s="1">
        <f ca="1">INDIRECT("AR46")+2*INDIRECT("AS46")+3*INDIRECT("AT46")+4*INDIRECT("AU46")+5*INDIRECT("AV46")+6*INDIRECT("AW46")+7*INDIRECT("AX46")+8*INDIRECT("AY46")</f>
        <v>1412</v>
      </c>
      <c r="CT46" s="1">
        <v>1412</v>
      </c>
      <c r="CU46" s="1">
        <f ca="1">INDIRECT("AZ46")+2*INDIRECT("BA46")+3*INDIRECT("BB46")+4*INDIRECT("BC46")+5*INDIRECT("BD46")+6*INDIRECT("BE46")+7*INDIRECT("BF46")+8*INDIRECT("BG46")</f>
        <v>1918</v>
      </c>
      <c r="CV46" s="1">
        <v>1918</v>
      </c>
      <c r="CW46" s="1">
        <f ca="1">INDIRECT("BH46")+2*INDIRECT("BI46")+3*INDIRECT("BJ46")+4*INDIRECT("BK46")+5*INDIRECT("BL46")+6*INDIRECT("BM46")+7*INDIRECT("BN46")+8*INDIRECT("BO46")</f>
        <v>4422</v>
      </c>
      <c r="CX46" s="1">
        <v>4422</v>
      </c>
    </row>
    <row r="47" spans="1:102" ht="11.25">
      <c r="A47" s="1" t="s">
        <v>0</v>
      </c>
      <c r="B47" s="1" t="s">
        <v>0</v>
      </c>
      <c r="C47" s="1" t="s">
        <v>0</v>
      </c>
      <c r="D47" s="1" t="s">
        <v>0</v>
      </c>
      <c r="E47" s="1" t="s">
        <v>38</v>
      </c>
      <c r="F47" s="7">
        <f ca="1">INDIRECT("T47")+INDIRECT("AB47")+INDIRECT("AJ47")+INDIRECT("AR47")+INDIRECT("AZ47")+INDIRECT("BH47")</f>
        <v>1832</v>
      </c>
      <c r="G47" s="6">
        <f ca="1">INDIRECT("U47")+INDIRECT("AC47")+INDIRECT("AK47")+INDIRECT("AS47")+INDIRECT("BA47")+INDIRECT("BI47")</f>
        <v>5533</v>
      </c>
      <c r="H47" s="6">
        <f ca="1">INDIRECT("V47")+INDIRECT("AD47")+INDIRECT("AL47")+INDIRECT("AT47")+INDIRECT("BB47")+INDIRECT("BJ47")</f>
        <v>16594</v>
      </c>
      <c r="I47" s="6">
        <f ca="1">INDIRECT("W47")+INDIRECT("AE47")+INDIRECT("AM47")+INDIRECT("AU47")+INDIRECT("BC47")+INDIRECT("BK47")</f>
        <v>0</v>
      </c>
      <c r="J47" s="6">
        <f ca="1">INDIRECT("X47")+INDIRECT("AF47")+INDIRECT("AN47")+INDIRECT("AV47")+INDIRECT("BD47")+INDIRECT("BL47")</f>
        <v>0</v>
      </c>
      <c r="K47" s="6">
        <f ca="1">INDIRECT("Y47")+INDIRECT("AG47")+INDIRECT("AO47")+INDIRECT("AW47")+INDIRECT("BE47")+INDIRECT("BM47")</f>
        <v>0</v>
      </c>
      <c r="L47" s="6">
        <f ca="1">INDIRECT("Z47")+INDIRECT("AH47")+INDIRECT("AP47")+INDIRECT("AX47")+INDIRECT("BF47")+INDIRECT("BN47")</f>
        <v>0</v>
      </c>
      <c r="M47" s="6">
        <f ca="1">INDIRECT("AA47")+INDIRECT("AI47")+INDIRECT("AQ47")+INDIRECT("AY47")+INDIRECT("BG47")+INDIRECT("BO47")</f>
        <v>0</v>
      </c>
      <c r="N47" s="7">
        <f ca="1">INDIRECT("T47")+INDIRECT("U47")+INDIRECT("V47")+INDIRECT("W47")+INDIRECT("X47")+INDIRECT("Y47")+INDIRECT("Z47")+INDIRECT("AA47")</f>
        <v>4574</v>
      </c>
      <c r="O47" s="6">
        <f ca="1">INDIRECT("AB47")+INDIRECT("AC47")+INDIRECT("AD47")+INDIRECT("AE47")+INDIRECT("AF47")+INDIRECT("AG47")+INDIRECT("AH47")+INDIRECT("AI47")</f>
        <v>15120</v>
      </c>
      <c r="P47" s="6">
        <f ca="1">INDIRECT("AJ47")+INDIRECT("AK47")+INDIRECT("AL47")+INDIRECT("AM47")+INDIRECT("AN47")+INDIRECT("AO47")+INDIRECT("AP47")+INDIRECT("AQ47")</f>
        <v>420</v>
      </c>
      <c r="Q47" s="6">
        <f ca="1">INDIRECT("AR47")+INDIRECT("AS47")+INDIRECT("AT47")+INDIRECT("AU47")+INDIRECT("AV47")+INDIRECT("AW47")+INDIRECT("AX47")+INDIRECT("AY47")</f>
        <v>1412</v>
      </c>
      <c r="R47" s="6">
        <f ca="1">INDIRECT("AZ47")+INDIRECT("BA47")+INDIRECT("BB47")+INDIRECT("BC47")+INDIRECT("BD47")+INDIRECT("BE47")+INDIRECT("BF47")+INDIRECT("BG47")</f>
        <v>959</v>
      </c>
      <c r="S47" s="6">
        <f ca="1">INDIRECT("BH47")+INDIRECT("BI47")+INDIRECT("BJ47")+INDIRECT("BK47")+INDIRECT("BL47")+INDIRECT("BM47")+INDIRECT("BN47")+INDIRECT("BO47")</f>
        <v>1474</v>
      </c>
      <c r="T47" s="28"/>
      <c r="U47" s="29">
        <v>4574</v>
      </c>
      <c r="V47" s="29"/>
      <c r="W47" s="29"/>
      <c r="X47" s="29"/>
      <c r="Y47" s="29"/>
      <c r="Z47" s="29"/>
      <c r="AA47" s="29"/>
      <c r="AB47" s="28"/>
      <c r="AC47" s="29"/>
      <c r="AD47" s="29">
        <v>15120</v>
      </c>
      <c r="AE47" s="29"/>
      <c r="AF47" s="29"/>
      <c r="AG47" s="29"/>
      <c r="AH47" s="29"/>
      <c r="AI47" s="29"/>
      <c r="AJ47" s="28">
        <v>420</v>
      </c>
      <c r="AK47" s="29"/>
      <c r="AL47" s="29"/>
      <c r="AM47" s="29"/>
      <c r="AN47" s="29"/>
      <c r="AO47" s="29"/>
      <c r="AP47" s="29"/>
      <c r="AQ47" s="29"/>
      <c r="AR47" s="28">
        <v>1412</v>
      </c>
      <c r="AS47" s="29"/>
      <c r="AT47" s="29"/>
      <c r="AU47" s="29"/>
      <c r="AV47" s="29"/>
      <c r="AW47" s="29"/>
      <c r="AX47" s="29"/>
      <c r="AY47" s="29"/>
      <c r="AZ47" s="28"/>
      <c r="BA47" s="29">
        <v>959</v>
      </c>
      <c r="BB47" s="29"/>
      <c r="BC47" s="29"/>
      <c r="BD47" s="29"/>
      <c r="BE47" s="29"/>
      <c r="BF47" s="29"/>
      <c r="BG47" s="29"/>
      <c r="BH47" s="28"/>
      <c r="BI47" s="29"/>
      <c r="BJ47" s="29">
        <v>1474</v>
      </c>
      <c r="BK47" s="29"/>
      <c r="BL47" s="29"/>
      <c r="BM47" s="29"/>
      <c r="BN47" s="29"/>
      <c r="BO47" s="29"/>
      <c r="BP47" s="9">
        <v>0</v>
      </c>
      <c r="BQ47" s="1" t="s">
        <v>0</v>
      </c>
      <c r="BR47" s="1" t="s">
        <v>0</v>
      </c>
      <c r="BS47" s="1" t="s">
        <v>0</v>
      </c>
      <c r="BT47" s="1" t="s">
        <v>0</v>
      </c>
      <c r="BU47" s="1" t="s">
        <v>0</v>
      </c>
      <c r="BW47" s="1">
        <f ca="1">INDIRECT("T47")+2*INDIRECT("AB47")+3*INDIRECT("AJ47")+4*INDIRECT("AR47")+5*INDIRECT("AZ47")+6*INDIRECT("BH47")</f>
        <v>6908</v>
      </c>
      <c r="BX47" s="1">
        <v>6908</v>
      </c>
      <c r="BY47" s="1">
        <f ca="1">INDIRECT("U47")+2*INDIRECT("AC47")+3*INDIRECT("AK47")+4*INDIRECT("AS47")+5*INDIRECT("BA47")+6*INDIRECT("BI47")</f>
        <v>9369</v>
      </c>
      <c r="BZ47" s="1">
        <v>9369</v>
      </c>
      <c r="CA47" s="1">
        <f ca="1">INDIRECT("V47")+2*INDIRECT("AD47")+3*INDIRECT("AL47")+4*INDIRECT("AT47")+5*INDIRECT("BB47")+6*INDIRECT("BJ47")</f>
        <v>39084</v>
      </c>
      <c r="CB47" s="1">
        <v>39084</v>
      </c>
      <c r="CC47" s="1">
        <f ca="1">INDIRECT("W47")+2*INDIRECT("AE47")+3*INDIRECT("AM47")+4*INDIRECT("AU47")+5*INDIRECT("BC47")+6*INDIRECT("BK47")</f>
        <v>0</v>
      </c>
      <c r="CD47" s="1">
        <v>0</v>
      </c>
      <c r="CE47" s="1">
        <f ca="1">INDIRECT("X47")+2*INDIRECT("AF47")+3*INDIRECT("AN47")+4*INDIRECT("AV47")+5*INDIRECT("BD47")+6*INDIRECT("BL47")</f>
        <v>0</v>
      </c>
      <c r="CF47" s="1">
        <v>0</v>
      </c>
      <c r="CG47" s="1">
        <f ca="1">INDIRECT("Y47")+2*INDIRECT("AG47")+3*INDIRECT("AO47")+4*INDIRECT("AW47")+5*INDIRECT("BE47")+6*INDIRECT("BM47")</f>
        <v>0</v>
      </c>
      <c r="CH47" s="1">
        <v>0</v>
      </c>
      <c r="CI47" s="1">
        <f ca="1">INDIRECT("Z47")+2*INDIRECT("AH47")+3*INDIRECT("AP47")+4*INDIRECT("AX47")+5*INDIRECT("BF47")+6*INDIRECT("BN47")</f>
        <v>0</v>
      </c>
      <c r="CJ47" s="1">
        <v>0</v>
      </c>
      <c r="CK47" s="1">
        <f ca="1">INDIRECT("AA47")+2*INDIRECT("AI47")+3*INDIRECT("AQ47")+4*INDIRECT("AY47")+5*INDIRECT("BG47")+6*INDIRECT("BO47")</f>
        <v>0</v>
      </c>
      <c r="CL47" s="1">
        <v>0</v>
      </c>
      <c r="CM47" s="1">
        <f ca="1">INDIRECT("T47")+2*INDIRECT("U47")+3*INDIRECT("V47")+4*INDIRECT("W47")+5*INDIRECT("X47")+6*INDIRECT("Y47")+7*INDIRECT("Z47")+8*INDIRECT("AA47")</f>
        <v>9148</v>
      </c>
      <c r="CN47" s="1">
        <v>9148</v>
      </c>
      <c r="CO47" s="1">
        <f ca="1">INDIRECT("AB47")+2*INDIRECT("AC47")+3*INDIRECT("AD47")+4*INDIRECT("AE47")+5*INDIRECT("AF47")+6*INDIRECT("AG47")+7*INDIRECT("AH47")+8*INDIRECT("AI47")</f>
        <v>45360</v>
      </c>
      <c r="CP47" s="1">
        <v>45360</v>
      </c>
      <c r="CQ47" s="1">
        <f ca="1">INDIRECT("AJ47")+2*INDIRECT("AK47")+3*INDIRECT("AL47")+4*INDIRECT("AM47")+5*INDIRECT("AN47")+6*INDIRECT("AO47")+7*INDIRECT("AP47")+8*INDIRECT("AQ47")</f>
        <v>420</v>
      </c>
      <c r="CR47" s="1">
        <v>420</v>
      </c>
      <c r="CS47" s="1">
        <f ca="1">INDIRECT("AR47")+2*INDIRECT("AS47")+3*INDIRECT("AT47")+4*INDIRECT("AU47")+5*INDIRECT("AV47")+6*INDIRECT("AW47")+7*INDIRECT("AX47")+8*INDIRECT("AY47")</f>
        <v>1412</v>
      </c>
      <c r="CT47" s="1">
        <v>1412</v>
      </c>
      <c r="CU47" s="1">
        <f ca="1">INDIRECT("AZ47")+2*INDIRECT("BA47")+3*INDIRECT("BB47")+4*INDIRECT("BC47")+5*INDIRECT("BD47")+6*INDIRECT("BE47")+7*INDIRECT("BF47")+8*INDIRECT("BG47")</f>
        <v>1918</v>
      </c>
      <c r="CV47" s="1">
        <v>1918</v>
      </c>
      <c r="CW47" s="1">
        <f ca="1">INDIRECT("BH47")+2*INDIRECT("BI47")+3*INDIRECT("BJ47")+4*INDIRECT("BK47")+5*INDIRECT("BL47")+6*INDIRECT("BM47")+7*INDIRECT("BN47")+8*INDIRECT("BO47")</f>
        <v>4422</v>
      </c>
      <c r="CX47" s="1">
        <v>4422</v>
      </c>
    </row>
    <row r="48" spans="1:73" ht="11.25">
      <c r="A48" s="1" t="s">
        <v>0</v>
      </c>
      <c r="B48" s="1" t="s">
        <v>0</v>
      </c>
      <c r="C48" s="1" t="s">
        <v>0</v>
      </c>
      <c r="D48" s="1" t="s">
        <v>0</v>
      </c>
      <c r="E48" s="1" t="s">
        <v>6</v>
      </c>
      <c r="F48" s="7">
        <f>SUM(F44:F47)</f>
        <v>4580</v>
      </c>
      <c r="G48" s="6">
        <f>SUM(G44:G47)</f>
        <v>13832</v>
      </c>
      <c r="H48" s="6">
        <f>SUM(H44:H47)</f>
        <v>41486</v>
      </c>
      <c r="I48" s="6">
        <f>SUM(I44:I47)</f>
        <v>0</v>
      </c>
      <c r="J48" s="6">
        <f>SUM(J44:J47)</f>
        <v>0</v>
      </c>
      <c r="K48" s="6">
        <f>SUM(K44:K47)</f>
        <v>0</v>
      </c>
      <c r="L48" s="6">
        <f>SUM(L44:L47)</f>
        <v>0</v>
      </c>
      <c r="M48" s="6">
        <f>SUM(M44:M47)</f>
        <v>0</v>
      </c>
      <c r="N48" s="7">
        <f>SUM(N44:N47)</f>
        <v>11435</v>
      </c>
      <c r="O48" s="6">
        <f>SUM(O44:O47)</f>
        <v>37800</v>
      </c>
      <c r="P48" s="6">
        <f>SUM(P44:P47)</f>
        <v>1050</v>
      </c>
      <c r="Q48" s="6">
        <f>SUM(Q44:Q47)</f>
        <v>3530</v>
      </c>
      <c r="R48" s="6">
        <f>SUM(R44:R47)</f>
        <v>2397</v>
      </c>
      <c r="S48" s="6">
        <f>SUM(S44:S47)</f>
        <v>3686</v>
      </c>
      <c r="T48" s="8"/>
      <c r="U48" s="5"/>
      <c r="V48" s="5"/>
      <c r="W48" s="5"/>
      <c r="X48" s="5"/>
      <c r="Y48" s="5"/>
      <c r="Z48" s="5"/>
      <c r="AA48" s="5"/>
      <c r="AB48" s="8"/>
      <c r="AC48" s="5"/>
      <c r="AD48" s="5"/>
      <c r="AE48" s="5"/>
      <c r="AF48" s="5"/>
      <c r="AG48" s="5"/>
      <c r="AH48" s="5"/>
      <c r="AI48" s="5"/>
      <c r="AJ48" s="8"/>
      <c r="AK48" s="5"/>
      <c r="AL48" s="5"/>
      <c r="AM48" s="5"/>
      <c r="AN48" s="5"/>
      <c r="AO48" s="5"/>
      <c r="AP48" s="5"/>
      <c r="AQ48" s="5"/>
      <c r="AR48" s="8"/>
      <c r="AS48" s="5"/>
      <c r="AT48" s="5"/>
      <c r="AU48" s="5"/>
      <c r="AV48" s="5"/>
      <c r="AW48" s="5"/>
      <c r="AX48" s="5"/>
      <c r="AY48" s="5"/>
      <c r="AZ48" s="8"/>
      <c r="BA48" s="5"/>
      <c r="BB48" s="5"/>
      <c r="BC48" s="5"/>
      <c r="BD48" s="5"/>
      <c r="BE48" s="5"/>
      <c r="BF48" s="5"/>
      <c r="BG48" s="5"/>
      <c r="BH48" s="8"/>
      <c r="BI48" s="5"/>
      <c r="BJ48" s="5"/>
      <c r="BK48" s="5"/>
      <c r="BL48" s="5"/>
      <c r="BM48" s="5"/>
      <c r="BN48" s="5"/>
      <c r="BO48" s="5"/>
      <c r="BP48" s="9">
        <v>0</v>
      </c>
      <c r="BQ48" s="1" t="s">
        <v>0</v>
      </c>
      <c r="BR48" s="1" t="s">
        <v>0</v>
      </c>
      <c r="BS48" s="1" t="s">
        <v>0</v>
      </c>
      <c r="BT48" s="1" t="s">
        <v>0</v>
      </c>
      <c r="BU48" s="1" t="s">
        <v>0</v>
      </c>
    </row>
    <row r="49" spans="3:73" ht="11.25">
      <c r="C49" s="1" t="s">
        <v>0</v>
      </c>
      <c r="D49" s="1" t="s">
        <v>0</v>
      </c>
      <c r="E49" s="1" t="s">
        <v>0</v>
      </c>
      <c r="F49" s="7"/>
      <c r="G49" s="6"/>
      <c r="H49" s="6"/>
      <c r="I49" s="6"/>
      <c r="J49" s="6"/>
      <c r="K49" s="6"/>
      <c r="L49" s="6"/>
      <c r="M49" s="6"/>
      <c r="N49" s="7"/>
      <c r="O49" s="6"/>
      <c r="P49" s="6"/>
      <c r="Q49" s="6"/>
      <c r="R49" s="6"/>
      <c r="S49" s="6"/>
      <c r="T49" s="8"/>
      <c r="U49" s="5"/>
      <c r="V49" s="5"/>
      <c r="W49" s="5"/>
      <c r="X49" s="5"/>
      <c r="Y49" s="5"/>
      <c r="Z49" s="5"/>
      <c r="AA49" s="5"/>
      <c r="AB49" s="8"/>
      <c r="AC49" s="5"/>
      <c r="AD49" s="5"/>
      <c r="AE49" s="5"/>
      <c r="AF49" s="5"/>
      <c r="AG49" s="5"/>
      <c r="AH49" s="5"/>
      <c r="AI49" s="5"/>
      <c r="AJ49" s="8"/>
      <c r="AK49" s="5"/>
      <c r="AL49" s="5"/>
      <c r="AM49" s="5"/>
      <c r="AN49" s="5"/>
      <c r="AO49" s="5"/>
      <c r="AP49" s="5"/>
      <c r="AQ49" s="5"/>
      <c r="AR49" s="8"/>
      <c r="AS49" s="5"/>
      <c r="AT49" s="5"/>
      <c r="AU49" s="5"/>
      <c r="AV49" s="5"/>
      <c r="AW49" s="5"/>
      <c r="AX49" s="5"/>
      <c r="AY49" s="5"/>
      <c r="AZ49" s="8"/>
      <c r="BA49" s="5"/>
      <c r="BB49" s="5"/>
      <c r="BC49" s="5"/>
      <c r="BD49" s="5"/>
      <c r="BE49" s="5"/>
      <c r="BF49" s="5"/>
      <c r="BG49" s="5"/>
      <c r="BH49" s="8"/>
      <c r="BI49" s="5"/>
      <c r="BJ49" s="5"/>
      <c r="BK49" s="5"/>
      <c r="BL49" s="5"/>
      <c r="BM49" s="5"/>
      <c r="BN49" s="5"/>
      <c r="BO49" s="5"/>
      <c r="BP49" s="9"/>
      <c r="BT49" s="1" t="s">
        <v>0</v>
      </c>
      <c r="BU49" s="1" t="s">
        <v>0</v>
      </c>
    </row>
    <row r="50" spans="1:102" ht="11.25">
      <c r="A50" s="30" t="s">
        <v>28</v>
      </c>
      <c r="B50" s="31" t="str">
        <f>HYPERLINK("http://www.dot.ca.gov/hq/transprog/stip2004/ff_sheets/06-8042.xls","8042")</f>
        <v>8042</v>
      </c>
      <c r="C50" s="30" t="s">
        <v>29</v>
      </c>
      <c r="D50" s="30" t="s">
        <v>30</v>
      </c>
      <c r="E50" s="30" t="s">
        <v>3</v>
      </c>
      <c r="F50" s="32">
        <f ca="1">INDIRECT("T50")+INDIRECT("AB50")+INDIRECT("AJ50")+INDIRECT("AR50")+INDIRECT("AZ50")+INDIRECT("BH50")</f>
        <v>0</v>
      </c>
      <c r="G50" s="33">
        <f ca="1">INDIRECT("U50")+INDIRECT("AC50")+INDIRECT("AK50")+INDIRECT("AS50")+INDIRECT("BA50")+INDIRECT("BI50")</f>
        <v>381</v>
      </c>
      <c r="H50" s="33">
        <f ca="1">INDIRECT("V50")+INDIRECT("AD50")+INDIRECT("AL50")+INDIRECT("AT50")+INDIRECT("BB50")+INDIRECT("BJ50")</f>
        <v>0</v>
      </c>
      <c r="I50" s="33">
        <f ca="1">INDIRECT("W50")+INDIRECT("AE50")+INDIRECT("AM50")+INDIRECT("AU50")+INDIRECT("BC50")+INDIRECT("BK50")</f>
        <v>0</v>
      </c>
      <c r="J50" s="33">
        <f ca="1">INDIRECT("X50")+INDIRECT("AF50")+INDIRECT("AN50")+INDIRECT("AV50")+INDIRECT("BD50")+INDIRECT("BL50")</f>
        <v>0</v>
      </c>
      <c r="K50" s="33">
        <f ca="1">INDIRECT("Y50")+INDIRECT("AG50")+INDIRECT("AO50")+INDIRECT("AW50")+INDIRECT("BE50")+INDIRECT("BM50")</f>
        <v>0</v>
      </c>
      <c r="L50" s="33">
        <f ca="1">INDIRECT("Z50")+INDIRECT("AH50")+INDIRECT("AP50")+INDIRECT("AX50")+INDIRECT("BF50")+INDIRECT("BN50")</f>
        <v>0</v>
      </c>
      <c r="M50" s="33">
        <f ca="1">INDIRECT("AA50")+INDIRECT("AI50")+INDIRECT("AQ50")+INDIRECT("AY50")+INDIRECT("BG50")+INDIRECT("BO50")</f>
        <v>0</v>
      </c>
      <c r="N50" s="32">
        <f ca="1">INDIRECT("T50")+INDIRECT("U50")+INDIRECT("V50")+INDIRECT("W50")+INDIRECT("X50")+INDIRECT("Y50")+INDIRECT("Z50")+INDIRECT("AA50")</f>
        <v>0</v>
      </c>
      <c r="O50" s="33">
        <f ca="1">INDIRECT("AB50")+INDIRECT("AC50")+INDIRECT("AD50")+INDIRECT("AE50")+INDIRECT("AF50")+INDIRECT("AG50")+INDIRECT("AH50")+INDIRECT("AI50")</f>
        <v>0</v>
      </c>
      <c r="P50" s="33">
        <f ca="1">INDIRECT("AJ50")+INDIRECT("AK50")+INDIRECT("AL50")+INDIRECT("AM50")+INDIRECT("AN50")+INDIRECT("AO50")+INDIRECT("AP50")+INDIRECT("AQ50")</f>
        <v>381</v>
      </c>
      <c r="Q50" s="33">
        <f ca="1">INDIRECT("AR50")+INDIRECT("AS50")+INDIRECT("AT50")+INDIRECT("AU50")+INDIRECT("AV50")+INDIRECT("AW50")+INDIRECT("AX50")+INDIRECT("AY50")</f>
        <v>0</v>
      </c>
      <c r="R50" s="33">
        <f ca="1">INDIRECT("AZ50")+INDIRECT("BA50")+INDIRECT("BB50")+INDIRECT("BC50")+INDIRECT("BD50")+INDIRECT("BE50")+INDIRECT("BF50")+INDIRECT("BG50")</f>
        <v>0</v>
      </c>
      <c r="S50" s="33">
        <f ca="1">INDIRECT("BH50")+INDIRECT("BI50")+INDIRECT("BJ50")+INDIRECT("BK50")+INDIRECT("BL50")+INDIRECT("BM50")+INDIRECT("BN50")+INDIRECT("BO50")</f>
        <v>0</v>
      </c>
      <c r="T50" s="34"/>
      <c r="U50" s="35"/>
      <c r="V50" s="35"/>
      <c r="W50" s="35"/>
      <c r="X50" s="35"/>
      <c r="Y50" s="35"/>
      <c r="Z50" s="35"/>
      <c r="AA50" s="35"/>
      <c r="AB50" s="34"/>
      <c r="AC50" s="35"/>
      <c r="AD50" s="35"/>
      <c r="AE50" s="35"/>
      <c r="AF50" s="35"/>
      <c r="AG50" s="35"/>
      <c r="AH50" s="35"/>
      <c r="AI50" s="35"/>
      <c r="AJ50" s="34"/>
      <c r="AK50" s="35">
        <v>381</v>
      </c>
      <c r="AL50" s="35"/>
      <c r="AM50" s="35"/>
      <c r="AN50" s="35"/>
      <c r="AO50" s="35"/>
      <c r="AP50" s="35"/>
      <c r="AQ50" s="35"/>
      <c r="AR50" s="34"/>
      <c r="AS50" s="35"/>
      <c r="AT50" s="35"/>
      <c r="AU50" s="35"/>
      <c r="AV50" s="35"/>
      <c r="AW50" s="35"/>
      <c r="AX50" s="35"/>
      <c r="AY50" s="35"/>
      <c r="AZ50" s="34"/>
      <c r="BA50" s="35"/>
      <c r="BB50" s="35"/>
      <c r="BC50" s="35"/>
      <c r="BD50" s="35"/>
      <c r="BE50" s="35"/>
      <c r="BF50" s="35"/>
      <c r="BG50" s="35"/>
      <c r="BH50" s="34"/>
      <c r="BI50" s="35"/>
      <c r="BJ50" s="35"/>
      <c r="BK50" s="35"/>
      <c r="BL50" s="35"/>
      <c r="BM50" s="35"/>
      <c r="BN50" s="35"/>
      <c r="BO50" s="36"/>
      <c r="BP50" s="9">
        <v>10400000147</v>
      </c>
      <c r="BQ50" s="1" t="s">
        <v>3</v>
      </c>
      <c r="BR50" s="1" t="s">
        <v>0</v>
      </c>
      <c r="BS50" s="1" t="s">
        <v>0</v>
      </c>
      <c r="BT50" s="1" t="s">
        <v>0</v>
      </c>
      <c r="BU50" s="1" t="s">
        <v>32</v>
      </c>
      <c r="BW50" s="1">
        <f ca="1">INDIRECT("T50")+2*INDIRECT("AB50")+3*INDIRECT("AJ50")+4*INDIRECT("AR50")+5*INDIRECT("AZ50")+6*INDIRECT("BH50")</f>
        <v>0</v>
      </c>
      <c r="BX50" s="1">
        <v>0</v>
      </c>
      <c r="BY50" s="1">
        <f ca="1">INDIRECT("U50")+2*INDIRECT("AC50")+3*INDIRECT("AK50")+4*INDIRECT("AS50")+5*INDIRECT("BA50")+6*INDIRECT("BI50")</f>
        <v>1143</v>
      </c>
      <c r="BZ50" s="1">
        <v>1143</v>
      </c>
      <c r="CA50" s="1">
        <f ca="1">INDIRECT("V50")+2*INDIRECT("AD50")+3*INDIRECT("AL50")+4*INDIRECT("AT50")+5*INDIRECT("BB50")+6*INDIRECT("BJ50")</f>
        <v>0</v>
      </c>
      <c r="CB50" s="1">
        <v>0</v>
      </c>
      <c r="CC50" s="1">
        <f ca="1">INDIRECT("W50")+2*INDIRECT("AE50")+3*INDIRECT("AM50")+4*INDIRECT("AU50")+5*INDIRECT("BC50")+6*INDIRECT("BK50")</f>
        <v>0</v>
      </c>
      <c r="CD50" s="1">
        <v>0</v>
      </c>
      <c r="CE50" s="1">
        <f ca="1">INDIRECT("X50")+2*INDIRECT("AF50")+3*INDIRECT("AN50")+4*INDIRECT("AV50")+5*INDIRECT("BD50")+6*INDIRECT("BL50")</f>
        <v>0</v>
      </c>
      <c r="CF50" s="1">
        <v>0</v>
      </c>
      <c r="CG50" s="1">
        <f ca="1">INDIRECT("Y50")+2*INDIRECT("AG50")+3*INDIRECT("AO50")+4*INDIRECT("AW50")+5*INDIRECT("BE50")+6*INDIRECT("BM50")</f>
        <v>0</v>
      </c>
      <c r="CH50" s="1">
        <v>0</v>
      </c>
      <c r="CI50" s="1">
        <f ca="1">INDIRECT("Z50")+2*INDIRECT("AH50")+3*INDIRECT("AP50")+4*INDIRECT("AX50")+5*INDIRECT("BF50")+6*INDIRECT("BN50")</f>
        <v>0</v>
      </c>
      <c r="CJ50" s="1">
        <v>0</v>
      </c>
      <c r="CK50" s="1">
        <f ca="1">INDIRECT("AA50")+2*INDIRECT("AI50")+3*INDIRECT("AQ50")+4*INDIRECT("AY50")+5*INDIRECT("BG50")+6*INDIRECT("BO50")</f>
        <v>0</v>
      </c>
      <c r="CL50" s="1">
        <v>0</v>
      </c>
      <c r="CM50" s="1">
        <f ca="1">INDIRECT("T50")+2*INDIRECT("U50")+3*INDIRECT("V50")+4*INDIRECT("W50")+5*INDIRECT("X50")+6*INDIRECT("Y50")+7*INDIRECT("Z50")+8*INDIRECT("AA50")</f>
        <v>0</v>
      </c>
      <c r="CN50" s="1">
        <v>0</v>
      </c>
      <c r="CO50" s="1">
        <f ca="1">INDIRECT("AB50")+2*INDIRECT("AC50")+3*INDIRECT("AD50")+4*INDIRECT("AE50")+5*INDIRECT("AF50")+6*INDIRECT("AG50")+7*INDIRECT("AH50")+8*INDIRECT("AI50")</f>
        <v>0</v>
      </c>
      <c r="CP50" s="1">
        <v>0</v>
      </c>
      <c r="CQ50" s="1">
        <f ca="1">INDIRECT("AJ50")+2*INDIRECT("AK50")+3*INDIRECT("AL50")+4*INDIRECT("AM50")+5*INDIRECT("AN50")+6*INDIRECT("AO50")+7*INDIRECT("AP50")+8*INDIRECT("AQ50")</f>
        <v>762</v>
      </c>
      <c r="CR50" s="1">
        <v>762</v>
      </c>
      <c r="CS50" s="1">
        <f ca="1">INDIRECT("AR50")+2*INDIRECT("AS50")+3*INDIRECT("AT50")+4*INDIRECT("AU50")+5*INDIRECT("AV50")+6*INDIRECT("AW50")+7*INDIRECT("AX50")+8*INDIRECT("AY50")</f>
        <v>0</v>
      </c>
      <c r="CT50" s="1">
        <v>0</v>
      </c>
      <c r="CU50" s="1">
        <f ca="1">INDIRECT("AZ50")+2*INDIRECT("BA50")+3*INDIRECT("BB50")+4*INDIRECT("BC50")+5*INDIRECT("BD50")+6*INDIRECT("BE50")+7*INDIRECT("BF50")+8*INDIRECT("BG50")</f>
        <v>0</v>
      </c>
      <c r="CV50" s="1">
        <v>0</v>
      </c>
      <c r="CW50" s="1">
        <f ca="1">INDIRECT("BH50")+2*INDIRECT("BI50")+3*INDIRECT("BJ50")+4*INDIRECT("BK50")+5*INDIRECT("BL50")+6*INDIRECT("BM50")+7*INDIRECT("BN50")+8*INDIRECT("BO50")</f>
        <v>0</v>
      </c>
      <c r="CX50" s="1">
        <v>0</v>
      </c>
    </row>
    <row r="51" spans="1:102" ht="11.25">
      <c r="A51" s="1" t="s">
        <v>0</v>
      </c>
      <c r="B51" s="1" t="s">
        <v>39</v>
      </c>
      <c r="C51" s="1" t="s">
        <v>40</v>
      </c>
      <c r="D51" s="1" t="s">
        <v>41</v>
      </c>
      <c r="E51" s="1" t="s">
        <v>36</v>
      </c>
      <c r="F51" s="7">
        <f ca="1">INDIRECT("T51")+INDIRECT("AB51")+INDIRECT("AJ51")+INDIRECT("AR51")+INDIRECT("AZ51")+INDIRECT("BH51")</f>
        <v>0</v>
      </c>
      <c r="G51" s="6">
        <f ca="1">INDIRECT("U51")+INDIRECT("AC51")+INDIRECT("AK51")+INDIRECT("AS51")+INDIRECT("BA51")+INDIRECT("BI51")</f>
        <v>381</v>
      </c>
      <c r="H51" s="6">
        <f ca="1">INDIRECT("V51")+INDIRECT("AD51")+INDIRECT("AL51")+INDIRECT("AT51")+INDIRECT("BB51")+INDIRECT("BJ51")</f>
        <v>0</v>
      </c>
      <c r="I51" s="6">
        <f ca="1">INDIRECT("W51")+INDIRECT("AE51")+INDIRECT("AM51")+INDIRECT("AU51")+INDIRECT("BC51")+INDIRECT("BK51")</f>
        <v>0</v>
      </c>
      <c r="J51" s="6">
        <f ca="1">INDIRECT("X51")+INDIRECT("AF51")+INDIRECT("AN51")+INDIRECT("AV51")+INDIRECT("BD51")+INDIRECT("BL51")</f>
        <v>0</v>
      </c>
      <c r="K51" s="6">
        <f ca="1">INDIRECT("Y51")+INDIRECT("AG51")+INDIRECT("AO51")+INDIRECT("AW51")+INDIRECT("BE51")+INDIRECT("BM51")</f>
        <v>0</v>
      </c>
      <c r="L51" s="6">
        <f ca="1">INDIRECT("Z51")+INDIRECT("AH51")+INDIRECT("AP51")+INDIRECT("AX51")+INDIRECT("BF51")+INDIRECT("BN51")</f>
        <v>0</v>
      </c>
      <c r="M51" s="6">
        <f ca="1">INDIRECT("AA51")+INDIRECT("AI51")+INDIRECT("AQ51")+INDIRECT("AY51")+INDIRECT("BG51")+INDIRECT("BO51")</f>
        <v>0</v>
      </c>
      <c r="N51" s="7">
        <f ca="1">INDIRECT("T51")+INDIRECT("U51")+INDIRECT("V51")+INDIRECT("W51")+INDIRECT("X51")+INDIRECT("Y51")+INDIRECT("Z51")+INDIRECT("AA51")</f>
        <v>0</v>
      </c>
      <c r="O51" s="6">
        <f ca="1">INDIRECT("AB51")+INDIRECT("AC51")+INDIRECT("AD51")+INDIRECT("AE51")+INDIRECT("AF51")+INDIRECT("AG51")+INDIRECT("AH51")+INDIRECT("AI51")</f>
        <v>0</v>
      </c>
      <c r="P51" s="6">
        <f ca="1">INDIRECT("AJ51")+INDIRECT("AK51")+INDIRECT("AL51")+INDIRECT("AM51")+INDIRECT("AN51")+INDIRECT("AO51")+INDIRECT("AP51")+INDIRECT("AQ51")</f>
        <v>381</v>
      </c>
      <c r="Q51" s="6">
        <f ca="1">INDIRECT("AR51")+INDIRECT("AS51")+INDIRECT("AT51")+INDIRECT("AU51")+INDIRECT("AV51")+INDIRECT("AW51")+INDIRECT("AX51")+INDIRECT("AY51")</f>
        <v>0</v>
      </c>
      <c r="R51" s="6">
        <f ca="1">INDIRECT("AZ51")+INDIRECT("BA51")+INDIRECT("BB51")+INDIRECT("BC51")+INDIRECT("BD51")+INDIRECT("BE51")+INDIRECT("BF51")+INDIRECT("BG51")</f>
        <v>0</v>
      </c>
      <c r="S51" s="6">
        <f ca="1">INDIRECT("BH51")+INDIRECT("BI51")+INDIRECT("BJ51")+INDIRECT("BK51")+INDIRECT("BL51")+INDIRECT("BM51")+INDIRECT("BN51")+INDIRECT("BO51")</f>
        <v>0</v>
      </c>
      <c r="T51" s="28"/>
      <c r="U51" s="29"/>
      <c r="V51" s="29"/>
      <c r="W51" s="29"/>
      <c r="X51" s="29"/>
      <c r="Y51" s="29"/>
      <c r="Z51" s="29"/>
      <c r="AA51" s="29"/>
      <c r="AB51" s="28"/>
      <c r="AC51" s="29"/>
      <c r="AD51" s="29"/>
      <c r="AE51" s="29"/>
      <c r="AF51" s="29"/>
      <c r="AG51" s="29"/>
      <c r="AH51" s="29"/>
      <c r="AI51" s="29"/>
      <c r="AJ51" s="28"/>
      <c r="AK51" s="29">
        <v>381</v>
      </c>
      <c r="AL51" s="29"/>
      <c r="AM51" s="29"/>
      <c r="AN51" s="29"/>
      <c r="AO51" s="29"/>
      <c r="AP51" s="29"/>
      <c r="AQ51" s="29"/>
      <c r="AR51" s="28"/>
      <c r="AS51" s="29"/>
      <c r="AT51" s="29"/>
      <c r="AU51" s="29"/>
      <c r="AV51" s="29"/>
      <c r="AW51" s="29"/>
      <c r="AX51" s="29"/>
      <c r="AY51" s="29"/>
      <c r="AZ51" s="28"/>
      <c r="BA51" s="29"/>
      <c r="BB51" s="29"/>
      <c r="BC51" s="29"/>
      <c r="BD51" s="29"/>
      <c r="BE51" s="29"/>
      <c r="BF51" s="29"/>
      <c r="BG51" s="29"/>
      <c r="BH51" s="28"/>
      <c r="BI51" s="29"/>
      <c r="BJ51" s="29"/>
      <c r="BK51" s="29"/>
      <c r="BL51" s="29"/>
      <c r="BM51" s="29"/>
      <c r="BN51" s="29"/>
      <c r="BO51" s="29"/>
      <c r="BP51" s="9">
        <v>0</v>
      </c>
      <c r="BQ51" s="1" t="s">
        <v>0</v>
      </c>
      <c r="BR51" s="1" t="s">
        <v>0</v>
      </c>
      <c r="BS51" s="1" t="s">
        <v>0</v>
      </c>
      <c r="BT51" s="1" t="s">
        <v>0</v>
      </c>
      <c r="BU51" s="1" t="s">
        <v>0</v>
      </c>
      <c r="BW51" s="1">
        <f ca="1">INDIRECT("T51")+2*INDIRECT("AB51")+3*INDIRECT("AJ51")+4*INDIRECT("AR51")+5*INDIRECT("AZ51")+6*INDIRECT("BH51")</f>
        <v>0</v>
      </c>
      <c r="BX51" s="1">
        <v>0</v>
      </c>
      <c r="BY51" s="1">
        <f ca="1">INDIRECT("U51")+2*INDIRECT("AC51")+3*INDIRECT("AK51")+4*INDIRECT("AS51")+5*INDIRECT("BA51")+6*INDIRECT("BI51")</f>
        <v>1143</v>
      </c>
      <c r="BZ51" s="1">
        <v>1143</v>
      </c>
      <c r="CA51" s="1">
        <f ca="1">INDIRECT("V51")+2*INDIRECT("AD51")+3*INDIRECT("AL51")+4*INDIRECT("AT51")+5*INDIRECT("BB51")+6*INDIRECT("BJ51")</f>
        <v>0</v>
      </c>
      <c r="CB51" s="1">
        <v>0</v>
      </c>
      <c r="CC51" s="1">
        <f ca="1">INDIRECT("W51")+2*INDIRECT("AE51")+3*INDIRECT("AM51")+4*INDIRECT("AU51")+5*INDIRECT("BC51")+6*INDIRECT("BK51")</f>
        <v>0</v>
      </c>
      <c r="CD51" s="1">
        <v>0</v>
      </c>
      <c r="CE51" s="1">
        <f ca="1">INDIRECT("X51")+2*INDIRECT("AF51")+3*INDIRECT("AN51")+4*INDIRECT("AV51")+5*INDIRECT("BD51")+6*INDIRECT("BL51")</f>
        <v>0</v>
      </c>
      <c r="CF51" s="1">
        <v>0</v>
      </c>
      <c r="CG51" s="1">
        <f ca="1">INDIRECT("Y51")+2*INDIRECT("AG51")+3*INDIRECT("AO51")+4*INDIRECT("AW51")+5*INDIRECT("BE51")+6*INDIRECT("BM51")</f>
        <v>0</v>
      </c>
      <c r="CH51" s="1">
        <v>0</v>
      </c>
      <c r="CI51" s="1">
        <f ca="1">INDIRECT("Z51")+2*INDIRECT("AH51")+3*INDIRECT("AP51")+4*INDIRECT("AX51")+5*INDIRECT("BF51")+6*INDIRECT("BN51")</f>
        <v>0</v>
      </c>
      <c r="CJ51" s="1">
        <v>0</v>
      </c>
      <c r="CK51" s="1">
        <f ca="1">INDIRECT("AA51")+2*INDIRECT("AI51")+3*INDIRECT("AQ51")+4*INDIRECT("AY51")+5*INDIRECT("BG51")+6*INDIRECT("BO51")</f>
        <v>0</v>
      </c>
      <c r="CL51" s="1">
        <v>0</v>
      </c>
      <c r="CM51" s="1">
        <f ca="1">INDIRECT("T51")+2*INDIRECT("U51")+3*INDIRECT("V51")+4*INDIRECT("W51")+5*INDIRECT("X51")+6*INDIRECT("Y51")+7*INDIRECT("Z51")+8*INDIRECT("AA51")</f>
        <v>0</v>
      </c>
      <c r="CN51" s="1">
        <v>0</v>
      </c>
      <c r="CO51" s="1">
        <f ca="1">INDIRECT("AB51")+2*INDIRECT("AC51")+3*INDIRECT("AD51")+4*INDIRECT("AE51")+5*INDIRECT("AF51")+6*INDIRECT("AG51")+7*INDIRECT("AH51")+8*INDIRECT("AI51")</f>
        <v>0</v>
      </c>
      <c r="CP51" s="1">
        <v>0</v>
      </c>
      <c r="CQ51" s="1">
        <f ca="1">INDIRECT("AJ51")+2*INDIRECT("AK51")+3*INDIRECT("AL51")+4*INDIRECT("AM51")+5*INDIRECT("AN51")+6*INDIRECT("AO51")+7*INDIRECT("AP51")+8*INDIRECT("AQ51")</f>
        <v>762</v>
      </c>
      <c r="CR51" s="1">
        <v>762</v>
      </c>
      <c r="CS51" s="1">
        <f ca="1">INDIRECT("AR51")+2*INDIRECT("AS51")+3*INDIRECT("AT51")+4*INDIRECT("AU51")+5*INDIRECT("AV51")+6*INDIRECT("AW51")+7*INDIRECT("AX51")+8*INDIRECT("AY51")</f>
        <v>0</v>
      </c>
      <c r="CT51" s="1">
        <v>0</v>
      </c>
      <c r="CU51" s="1">
        <f ca="1">INDIRECT("AZ51")+2*INDIRECT("BA51")+3*INDIRECT("BB51")+4*INDIRECT("BC51")+5*INDIRECT("BD51")+6*INDIRECT("BE51")+7*INDIRECT("BF51")+8*INDIRECT("BG51")</f>
        <v>0</v>
      </c>
      <c r="CV51" s="1">
        <v>0</v>
      </c>
      <c r="CW51" s="1">
        <f ca="1">INDIRECT("BH51")+2*INDIRECT("BI51")+3*INDIRECT("BJ51")+4*INDIRECT("BK51")+5*INDIRECT("BL51")+6*INDIRECT("BM51")+7*INDIRECT("BN51")+8*INDIRECT("BO51")</f>
        <v>0</v>
      </c>
      <c r="CX51" s="1">
        <v>0</v>
      </c>
    </row>
    <row r="52" spans="1:102" ht="11.25">
      <c r="A52" s="25"/>
      <c r="B52" s="25"/>
      <c r="C52" s="27" t="s">
        <v>92</v>
      </c>
      <c r="D52" s="26" t="s">
        <v>0</v>
      </c>
      <c r="E52" s="1" t="s">
        <v>37</v>
      </c>
      <c r="F52" s="7">
        <f ca="1">INDIRECT("T52")+INDIRECT("AB52")+INDIRECT("AJ52")+INDIRECT("AR52")+INDIRECT("AZ52")+INDIRECT("BH52")</f>
        <v>0</v>
      </c>
      <c r="G52" s="6">
        <f ca="1">INDIRECT("U52")+INDIRECT("AC52")+INDIRECT("AK52")+INDIRECT("AS52")+INDIRECT("BA52")+INDIRECT("BI52")</f>
        <v>1524</v>
      </c>
      <c r="H52" s="6">
        <f ca="1">INDIRECT("V52")+INDIRECT("AD52")+INDIRECT("AL52")+INDIRECT("AT52")+INDIRECT("BB52")+INDIRECT("BJ52")</f>
        <v>0</v>
      </c>
      <c r="I52" s="6">
        <f ca="1">INDIRECT("W52")+INDIRECT("AE52")+INDIRECT("AM52")+INDIRECT("AU52")+INDIRECT("BC52")+INDIRECT("BK52")</f>
        <v>0</v>
      </c>
      <c r="J52" s="6">
        <f ca="1">INDIRECT("X52")+INDIRECT("AF52")+INDIRECT("AN52")+INDIRECT("AV52")+INDIRECT("BD52")+INDIRECT("BL52")</f>
        <v>0</v>
      </c>
      <c r="K52" s="6">
        <f ca="1">INDIRECT("Y52")+INDIRECT("AG52")+INDIRECT("AO52")+INDIRECT("AW52")+INDIRECT("BE52")+INDIRECT("BM52")</f>
        <v>0</v>
      </c>
      <c r="L52" s="6">
        <f ca="1">INDIRECT("Z52")+INDIRECT("AH52")+INDIRECT("AP52")+INDIRECT("AX52")+INDIRECT("BF52")+INDIRECT("BN52")</f>
        <v>0</v>
      </c>
      <c r="M52" s="6">
        <f ca="1">INDIRECT("AA52")+INDIRECT("AI52")+INDIRECT("AQ52")+INDIRECT("AY52")+INDIRECT("BG52")+INDIRECT("BO52")</f>
        <v>0</v>
      </c>
      <c r="N52" s="7">
        <f ca="1">INDIRECT("T52")+INDIRECT("U52")+INDIRECT("V52")+INDIRECT("W52")+INDIRECT("X52")+INDIRECT("Y52")+INDIRECT("Z52")+INDIRECT("AA52")</f>
        <v>0</v>
      </c>
      <c r="O52" s="6">
        <f ca="1">INDIRECT("AB52")+INDIRECT("AC52")+INDIRECT("AD52")+INDIRECT("AE52")+INDIRECT("AF52")+INDIRECT("AG52")+INDIRECT("AH52")+INDIRECT("AI52")</f>
        <v>0</v>
      </c>
      <c r="P52" s="6">
        <f ca="1">INDIRECT("AJ52")+INDIRECT("AK52")+INDIRECT("AL52")+INDIRECT("AM52")+INDIRECT("AN52")+INDIRECT("AO52")+INDIRECT("AP52")+INDIRECT("AQ52")</f>
        <v>1524</v>
      </c>
      <c r="Q52" s="6">
        <f ca="1">INDIRECT("AR52")+INDIRECT("AS52")+INDIRECT("AT52")+INDIRECT("AU52")+INDIRECT("AV52")+INDIRECT("AW52")+INDIRECT("AX52")+INDIRECT("AY52")</f>
        <v>0</v>
      </c>
      <c r="R52" s="6">
        <f ca="1">INDIRECT("AZ52")+INDIRECT("BA52")+INDIRECT("BB52")+INDIRECT("BC52")+INDIRECT("BD52")+INDIRECT("BE52")+INDIRECT("BF52")+INDIRECT("BG52")</f>
        <v>0</v>
      </c>
      <c r="S52" s="6">
        <f ca="1">INDIRECT("BH52")+INDIRECT("BI52")+INDIRECT("BJ52")+INDIRECT("BK52")+INDIRECT("BL52")+INDIRECT("BM52")+INDIRECT("BN52")+INDIRECT("BO52")</f>
        <v>0</v>
      </c>
      <c r="T52" s="28"/>
      <c r="U52" s="29"/>
      <c r="V52" s="29"/>
      <c r="W52" s="29"/>
      <c r="X52" s="29"/>
      <c r="Y52" s="29"/>
      <c r="Z52" s="29"/>
      <c r="AA52" s="29"/>
      <c r="AB52" s="28"/>
      <c r="AC52" s="29"/>
      <c r="AD52" s="29"/>
      <c r="AE52" s="29"/>
      <c r="AF52" s="29"/>
      <c r="AG52" s="29"/>
      <c r="AH52" s="29"/>
      <c r="AI52" s="29"/>
      <c r="AJ52" s="28"/>
      <c r="AK52" s="29">
        <v>1524</v>
      </c>
      <c r="AL52" s="29"/>
      <c r="AM52" s="29"/>
      <c r="AN52" s="29"/>
      <c r="AO52" s="29"/>
      <c r="AP52" s="29"/>
      <c r="AQ52" s="29"/>
      <c r="AR52" s="28"/>
      <c r="AS52" s="29"/>
      <c r="AT52" s="29"/>
      <c r="AU52" s="29"/>
      <c r="AV52" s="29"/>
      <c r="AW52" s="29"/>
      <c r="AX52" s="29"/>
      <c r="AY52" s="29"/>
      <c r="AZ52" s="28"/>
      <c r="BA52" s="29"/>
      <c r="BB52" s="29"/>
      <c r="BC52" s="29"/>
      <c r="BD52" s="29"/>
      <c r="BE52" s="29"/>
      <c r="BF52" s="29"/>
      <c r="BG52" s="29"/>
      <c r="BH52" s="28"/>
      <c r="BI52" s="29"/>
      <c r="BJ52" s="29"/>
      <c r="BK52" s="29"/>
      <c r="BL52" s="29"/>
      <c r="BM52" s="29"/>
      <c r="BN52" s="29"/>
      <c r="BO52" s="29"/>
      <c r="BP52" s="9">
        <v>0</v>
      </c>
      <c r="BQ52" s="1" t="s">
        <v>0</v>
      </c>
      <c r="BR52" s="1" t="s">
        <v>0</v>
      </c>
      <c r="BS52" s="1" t="s">
        <v>0</v>
      </c>
      <c r="BT52" s="1" t="s">
        <v>0</v>
      </c>
      <c r="BU52" s="1" t="s">
        <v>0</v>
      </c>
      <c r="BW52" s="1">
        <f ca="1">INDIRECT("T52")+2*INDIRECT("AB52")+3*INDIRECT("AJ52")+4*INDIRECT("AR52")+5*INDIRECT("AZ52")+6*INDIRECT("BH52")</f>
        <v>0</v>
      </c>
      <c r="BX52" s="1">
        <v>0</v>
      </c>
      <c r="BY52" s="1">
        <f ca="1">INDIRECT("U52")+2*INDIRECT("AC52")+3*INDIRECT("AK52")+4*INDIRECT("AS52")+5*INDIRECT("BA52")+6*INDIRECT("BI52")</f>
        <v>4572</v>
      </c>
      <c r="BZ52" s="1">
        <v>4572</v>
      </c>
      <c r="CA52" s="1">
        <f ca="1">INDIRECT("V52")+2*INDIRECT("AD52")+3*INDIRECT("AL52")+4*INDIRECT("AT52")+5*INDIRECT("BB52")+6*INDIRECT("BJ52")</f>
        <v>0</v>
      </c>
      <c r="CB52" s="1">
        <v>0</v>
      </c>
      <c r="CC52" s="1">
        <f ca="1">INDIRECT("W52")+2*INDIRECT("AE52")+3*INDIRECT("AM52")+4*INDIRECT("AU52")+5*INDIRECT("BC52")+6*INDIRECT("BK52")</f>
        <v>0</v>
      </c>
      <c r="CD52" s="1">
        <v>0</v>
      </c>
      <c r="CE52" s="1">
        <f ca="1">INDIRECT("X52")+2*INDIRECT("AF52")+3*INDIRECT("AN52")+4*INDIRECT("AV52")+5*INDIRECT("BD52")+6*INDIRECT("BL52")</f>
        <v>0</v>
      </c>
      <c r="CF52" s="1">
        <v>0</v>
      </c>
      <c r="CG52" s="1">
        <f ca="1">INDIRECT("Y52")+2*INDIRECT("AG52")+3*INDIRECT("AO52")+4*INDIRECT("AW52")+5*INDIRECT("BE52")+6*INDIRECT("BM52")</f>
        <v>0</v>
      </c>
      <c r="CH52" s="1">
        <v>0</v>
      </c>
      <c r="CI52" s="1">
        <f ca="1">INDIRECT("Z52")+2*INDIRECT("AH52")+3*INDIRECT("AP52")+4*INDIRECT("AX52")+5*INDIRECT("BF52")+6*INDIRECT("BN52")</f>
        <v>0</v>
      </c>
      <c r="CJ52" s="1">
        <v>0</v>
      </c>
      <c r="CK52" s="1">
        <f ca="1">INDIRECT("AA52")+2*INDIRECT("AI52")+3*INDIRECT("AQ52")+4*INDIRECT("AY52")+5*INDIRECT("BG52")+6*INDIRECT("BO52")</f>
        <v>0</v>
      </c>
      <c r="CL52" s="1">
        <v>0</v>
      </c>
      <c r="CM52" s="1">
        <f ca="1">INDIRECT("T52")+2*INDIRECT("U52")+3*INDIRECT("V52")+4*INDIRECT("W52")+5*INDIRECT("X52")+6*INDIRECT("Y52")+7*INDIRECT("Z52")+8*INDIRECT("AA52")</f>
        <v>0</v>
      </c>
      <c r="CN52" s="1">
        <v>0</v>
      </c>
      <c r="CO52" s="1">
        <f ca="1">INDIRECT("AB52")+2*INDIRECT("AC52")+3*INDIRECT("AD52")+4*INDIRECT("AE52")+5*INDIRECT("AF52")+6*INDIRECT("AG52")+7*INDIRECT("AH52")+8*INDIRECT("AI52")</f>
        <v>0</v>
      </c>
      <c r="CP52" s="1">
        <v>0</v>
      </c>
      <c r="CQ52" s="1">
        <f ca="1">INDIRECT("AJ52")+2*INDIRECT("AK52")+3*INDIRECT("AL52")+4*INDIRECT("AM52")+5*INDIRECT("AN52")+6*INDIRECT("AO52")+7*INDIRECT("AP52")+8*INDIRECT("AQ52")</f>
        <v>3048</v>
      </c>
      <c r="CR52" s="1">
        <v>3048</v>
      </c>
      <c r="CS52" s="1">
        <f ca="1">INDIRECT("AR52")+2*INDIRECT("AS52")+3*INDIRECT("AT52")+4*INDIRECT("AU52")+5*INDIRECT("AV52")+6*INDIRECT("AW52")+7*INDIRECT("AX52")+8*INDIRECT("AY52")</f>
        <v>0</v>
      </c>
      <c r="CT52" s="1">
        <v>0</v>
      </c>
      <c r="CU52" s="1">
        <f ca="1">INDIRECT("AZ52")+2*INDIRECT("BA52")+3*INDIRECT("BB52")+4*INDIRECT("BC52")+5*INDIRECT("BD52")+6*INDIRECT("BE52")+7*INDIRECT("BF52")+8*INDIRECT("BG52")</f>
        <v>0</v>
      </c>
      <c r="CV52" s="1">
        <v>0</v>
      </c>
      <c r="CW52" s="1">
        <f ca="1">INDIRECT("BH52")+2*INDIRECT("BI52")+3*INDIRECT("BJ52")+4*INDIRECT("BK52")+5*INDIRECT("BL52")+6*INDIRECT("BM52")+7*INDIRECT("BN52")+8*INDIRECT("BO52")</f>
        <v>0</v>
      </c>
      <c r="CX52" s="1">
        <v>0</v>
      </c>
    </row>
    <row r="53" spans="1:102" ht="11.25">
      <c r="A53" s="1" t="s">
        <v>0</v>
      </c>
      <c r="B53" s="1" t="s">
        <v>0</v>
      </c>
      <c r="C53" s="1" t="s">
        <v>0</v>
      </c>
      <c r="D53" s="1" t="s">
        <v>0</v>
      </c>
      <c r="E53" s="1" t="s">
        <v>38</v>
      </c>
      <c r="F53" s="7">
        <f ca="1">INDIRECT("T53")+INDIRECT("AB53")+INDIRECT("AJ53")+INDIRECT("AR53")+INDIRECT("AZ53")+INDIRECT("BH53")</f>
        <v>0</v>
      </c>
      <c r="G53" s="6">
        <f ca="1">INDIRECT("U53")+INDIRECT("AC53")+INDIRECT("AK53")+INDIRECT("AS53")+INDIRECT("BA53")+INDIRECT("BI53")</f>
        <v>1520</v>
      </c>
      <c r="H53" s="6">
        <f ca="1">INDIRECT("V53")+INDIRECT("AD53")+INDIRECT("AL53")+INDIRECT("AT53")+INDIRECT("BB53")+INDIRECT("BJ53")</f>
        <v>0</v>
      </c>
      <c r="I53" s="6">
        <f ca="1">INDIRECT("W53")+INDIRECT("AE53")+INDIRECT("AM53")+INDIRECT("AU53")+INDIRECT("BC53")+INDIRECT("BK53")</f>
        <v>0</v>
      </c>
      <c r="J53" s="6">
        <f ca="1">INDIRECT("X53")+INDIRECT("AF53")+INDIRECT("AN53")+INDIRECT("AV53")+INDIRECT("BD53")+INDIRECT("BL53")</f>
        <v>0</v>
      </c>
      <c r="K53" s="6">
        <f ca="1">INDIRECT("Y53")+INDIRECT("AG53")+INDIRECT("AO53")+INDIRECT("AW53")+INDIRECT("BE53")+INDIRECT("BM53")</f>
        <v>0</v>
      </c>
      <c r="L53" s="6">
        <f ca="1">INDIRECT("Z53")+INDIRECT("AH53")+INDIRECT("AP53")+INDIRECT("AX53")+INDIRECT("BF53")+INDIRECT("BN53")</f>
        <v>0</v>
      </c>
      <c r="M53" s="6">
        <f ca="1">INDIRECT("AA53")+INDIRECT("AI53")+INDIRECT("AQ53")+INDIRECT("AY53")+INDIRECT("BG53")+INDIRECT("BO53")</f>
        <v>0</v>
      </c>
      <c r="N53" s="7">
        <f ca="1">INDIRECT("T53")+INDIRECT("U53")+INDIRECT("V53")+INDIRECT("W53")+INDIRECT("X53")+INDIRECT("Y53")+INDIRECT("Z53")+INDIRECT("AA53")</f>
        <v>0</v>
      </c>
      <c r="O53" s="6">
        <f ca="1">INDIRECT("AB53")+INDIRECT("AC53")+INDIRECT("AD53")+INDIRECT("AE53")+INDIRECT("AF53")+INDIRECT("AG53")+INDIRECT("AH53")+INDIRECT("AI53")</f>
        <v>0</v>
      </c>
      <c r="P53" s="6">
        <f ca="1">INDIRECT("AJ53")+INDIRECT("AK53")+INDIRECT("AL53")+INDIRECT("AM53")+INDIRECT("AN53")+INDIRECT("AO53")+INDIRECT("AP53")+INDIRECT("AQ53")</f>
        <v>1520</v>
      </c>
      <c r="Q53" s="6">
        <f ca="1">INDIRECT("AR53")+INDIRECT("AS53")+INDIRECT("AT53")+INDIRECT("AU53")+INDIRECT("AV53")+INDIRECT("AW53")+INDIRECT("AX53")+INDIRECT("AY53")</f>
        <v>0</v>
      </c>
      <c r="R53" s="6">
        <f ca="1">INDIRECT("AZ53")+INDIRECT("BA53")+INDIRECT("BB53")+INDIRECT("BC53")+INDIRECT("BD53")+INDIRECT("BE53")+INDIRECT("BF53")+INDIRECT("BG53")</f>
        <v>0</v>
      </c>
      <c r="S53" s="6">
        <f ca="1">INDIRECT("BH53")+INDIRECT("BI53")+INDIRECT("BJ53")+INDIRECT("BK53")+INDIRECT("BL53")+INDIRECT("BM53")+INDIRECT("BN53")+INDIRECT("BO53")</f>
        <v>0</v>
      </c>
      <c r="T53" s="28"/>
      <c r="U53" s="29"/>
      <c r="V53" s="29"/>
      <c r="W53" s="29"/>
      <c r="X53" s="29"/>
      <c r="Y53" s="29"/>
      <c r="Z53" s="29"/>
      <c r="AA53" s="29"/>
      <c r="AB53" s="28"/>
      <c r="AC53" s="29"/>
      <c r="AD53" s="29"/>
      <c r="AE53" s="29"/>
      <c r="AF53" s="29"/>
      <c r="AG53" s="29"/>
      <c r="AH53" s="29"/>
      <c r="AI53" s="29"/>
      <c r="AJ53" s="28"/>
      <c r="AK53" s="29">
        <v>1520</v>
      </c>
      <c r="AL53" s="29"/>
      <c r="AM53" s="29"/>
      <c r="AN53" s="29"/>
      <c r="AO53" s="29"/>
      <c r="AP53" s="29"/>
      <c r="AQ53" s="29"/>
      <c r="AR53" s="28"/>
      <c r="AS53" s="29"/>
      <c r="AT53" s="29"/>
      <c r="AU53" s="29"/>
      <c r="AV53" s="29"/>
      <c r="AW53" s="29"/>
      <c r="AX53" s="29"/>
      <c r="AY53" s="29"/>
      <c r="AZ53" s="28"/>
      <c r="BA53" s="29"/>
      <c r="BB53" s="29"/>
      <c r="BC53" s="29"/>
      <c r="BD53" s="29"/>
      <c r="BE53" s="29"/>
      <c r="BF53" s="29"/>
      <c r="BG53" s="29"/>
      <c r="BH53" s="28"/>
      <c r="BI53" s="29"/>
      <c r="BJ53" s="29"/>
      <c r="BK53" s="29"/>
      <c r="BL53" s="29"/>
      <c r="BM53" s="29"/>
      <c r="BN53" s="29"/>
      <c r="BO53" s="29"/>
      <c r="BP53" s="9">
        <v>0</v>
      </c>
      <c r="BQ53" s="1" t="s">
        <v>0</v>
      </c>
      <c r="BR53" s="1" t="s">
        <v>0</v>
      </c>
      <c r="BS53" s="1" t="s">
        <v>0</v>
      </c>
      <c r="BT53" s="1" t="s">
        <v>0</v>
      </c>
      <c r="BU53" s="1" t="s">
        <v>0</v>
      </c>
      <c r="BW53" s="1">
        <f ca="1">INDIRECT("T53")+2*INDIRECT("AB53")+3*INDIRECT("AJ53")+4*INDIRECT("AR53")+5*INDIRECT("AZ53")+6*INDIRECT("BH53")</f>
        <v>0</v>
      </c>
      <c r="BX53" s="1">
        <v>0</v>
      </c>
      <c r="BY53" s="1">
        <f ca="1">INDIRECT("U53")+2*INDIRECT("AC53")+3*INDIRECT("AK53")+4*INDIRECT("AS53")+5*INDIRECT("BA53")+6*INDIRECT("BI53")</f>
        <v>4560</v>
      </c>
      <c r="BZ53" s="1">
        <v>4560</v>
      </c>
      <c r="CA53" s="1">
        <f ca="1">INDIRECT("V53")+2*INDIRECT("AD53")+3*INDIRECT("AL53")+4*INDIRECT("AT53")+5*INDIRECT("BB53")+6*INDIRECT("BJ53")</f>
        <v>0</v>
      </c>
      <c r="CB53" s="1">
        <v>0</v>
      </c>
      <c r="CC53" s="1">
        <f ca="1">INDIRECT("W53")+2*INDIRECT("AE53")+3*INDIRECT("AM53")+4*INDIRECT("AU53")+5*INDIRECT("BC53")+6*INDIRECT("BK53")</f>
        <v>0</v>
      </c>
      <c r="CD53" s="1">
        <v>0</v>
      </c>
      <c r="CE53" s="1">
        <f ca="1">INDIRECT("X53")+2*INDIRECT("AF53")+3*INDIRECT("AN53")+4*INDIRECT("AV53")+5*INDIRECT("BD53")+6*INDIRECT("BL53")</f>
        <v>0</v>
      </c>
      <c r="CF53" s="1">
        <v>0</v>
      </c>
      <c r="CG53" s="1">
        <f ca="1">INDIRECT("Y53")+2*INDIRECT("AG53")+3*INDIRECT("AO53")+4*INDIRECT("AW53")+5*INDIRECT("BE53")+6*INDIRECT("BM53")</f>
        <v>0</v>
      </c>
      <c r="CH53" s="1">
        <v>0</v>
      </c>
      <c r="CI53" s="1">
        <f ca="1">INDIRECT("Z53")+2*INDIRECT("AH53")+3*INDIRECT("AP53")+4*INDIRECT("AX53")+5*INDIRECT("BF53")+6*INDIRECT("BN53")</f>
        <v>0</v>
      </c>
      <c r="CJ53" s="1">
        <v>0</v>
      </c>
      <c r="CK53" s="1">
        <f ca="1">INDIRECT("AA53")+2*INDIRECT("AI53")+3*INDIRECT("AQ53")+4*INDIRECT("AY53")+5*INDIRECT("BG53")+6*INDIRECT("BO53")</f>
        <v>0</v>
      </c>
      <c r="CL53" s="1">
        <v>0</v>
      </c>
      <c r="CM53" s="1">
        <f ca="1">INDIRECT("T53")+2*INDIRECT("U53")+3*INDIRECT("V53")+4*INDIRECT("W53")+5*INDIRECT("X53")+6*INDIRECT("Y53")+7*INDIRECT("Z53")+8*INDIRECT("AA53")</f>
        <v>0</v>
      </c>
      <c r="CN53" s="1">
        <v>0</v>
      </c>
      <c r="CO53" s="1">
        <f ca="1">INDIRECT("AB53")+2*INDIRECT("AC53")+3*INDIRECT("AD53")+4*INDIRECT("AE53")+5*INDIRECT("AF53")+6*INDIRECT("AG53")+7*INDIRECT("AH53")+8*INDIRECT("AI53")</f>
        <v>0</v>
      </c>
      <c r="CP53" s="1">
        <v>0</v>
      </c>
      <c r="CQ53" s="1">
        <f ca="1">INDIRECT("AJ53")+2*INDIRECT("AK53")+3*INDIRECT("AL53")+4*INDIRECT("AM53")+5*INDIRECT("AN53")+6*INDIRECT("AO53")+7*INDIRECT("AP53")+8*INDIRECT("AQ53")</f>
        <v>3040</v>
      </c>
      <c r="CR53" s="1">
        <v>3040</v>
      </c>
      <c r="CS53" s="1">
        <f ca="1">INDIRECT("AR53")+2*INDIRECT("AS53")+3*INDIRECT("AT53")+4*INDIRECT("AU53")+5*INDIRECT("AV53")+6*INDIRECT("AW53")+7*INDIRECT("AX53")+8*INDIRECT("AY53")</f>
        <v>0</v>
      </c>
      <c r="CT53" s="1">
        <v>0</v>
      </c>
      <c r="CU53" s="1">
        <f ca="1">INDIRECT("AZ53")+2*INDIRECT("BA53")+3*INDIRECT("BB53")+4*INDIRECT("BC53")+5*INDIRECT("BD53")+6*INDIRECT("BE53")+7*INDIRECT("BF53")+8*INDIRECT("BG53")</f>
        <v>0</v>
      </c>
      <c r="CV53" s="1">
        <v>0</v>
      </c>
      <c r="CW53" s="1">
        <f ca="1">INDIRECT("BH53")+2*INDIRECT("BI53")+3*INDIRECT("BJ53")+4*INDIRECT("BK53")+5*INDIRECT("BL53")+6*INDIRECT("BM53")+7*INDIRECT("BN53")+8*INDIRECT("BO53")</f>
        <v>0</v>
      </c>
      <c r="CX53" s="1">
        <v>0</v>
      </c>
    </row>
    <row r="54" spans="1:102" ht="11.25">
      <c r="A54" s="1" t="s">
        <v>0</v>
      </c>
      <c r="B54" s="1" t="s">
        <v>0</v>
      </c>
      <c r="C54" s="1" t="s">
        <v>0</v>
      </c>
      <c r="D54" s="1" t="s">
        <v>0</v>
      </c>
      <c r="E54" s="1" t="s">
        <v>42</v>
      </c>
      <c r="F54" s="7">
        <f ca="1">INDIRECT("T54")+INDIRECT("AB54")+INDIRECT("AJ54")+INDIRECT("AR54")+INDIRECT("AZ54")+INDIRECT("BH54")</f>
        <v>0</v>
      </c>
      <c r="G54" s="6">
        <f ca="1">INDIRECT("U54")+INDIRECT("AC54")+INDIRECT("AK54")+INDIRECT("AS54")+INDIRECT("BA54")+INDIRECT("BI54")</f>
        <v>0</v>
      </c>
      <c r="H54" s="6">
        <f ca="1">INDIRECT("V54")+INDIRECT("AD54")+INDIRECT("AL54")+INDIRECT("AT54")+INDIRECT("BB54")+INDIRECT("BJ54")</f>
        <v>0</v>
      </c>
      <c r="I54" s="6">
        <f ca="1">INDIRECT("W54")+INDIRECT("AE54")+INDIRECT("AM54")+INDIRECT("AU54")+INDIRECT("BC54")+INDIRECT("BK54")</f>
        <v>0</v>
      </c>
      <c r="J54" s="6">
        <f ca="1">INDIRECT("X54")+INDIRECT("AF54")+INDIRECT("AN54")+INDIRECT("AV54")+INDIRECT("BD54")+INDIRECT("BL54")</f>
        <v>0</v>
      </c>
      <c r="K54" s="6">
        <f ca="1">INDIRECT("Y54")+INDIRECT("AG54")+INDIRECT("AO54")+INDIRECT("AW54")+INDIRECT("BE54")+INDIRECT("BM54")</f>
        <v>0</v>
      </c>
      <c r="L54" s="6">
        <f ca="1">INDIRECT("Z54")+INDIRECT("AH54")+INDIRECT("AP54")+INDIRECT("AX54")+INDIRECT("BF54")+INDIRECT("BN54")</f>
        <v>4200</v>
      </c>
      <c r="M54" s="6">
        <f ca="1">INDIRECT("AA54")+INDIRECT("AI54")+INDIRECT("AQ54")+INDIRECT("AY54")+INDIRECT("BG54")+INDIRECT("BO54")</f>
        <v>0</v>
      </c>
      <c r="N54" s="7">
        <f ca="1">INDIRECT("T54")+INDIRECT("U54")+INDIRECT("V54")+INDIRECT("W54")+INDIRECT("X54")+INDIRECT("Y54")+INDIRECT("Z54")+INDIRECT("AA54")</f>
        <v>0</v>
      </c>
      <c r="O54" s="6">
        <f ca="1">INDIRECT("AB54")+INDIRECT("AC54")+INDIRECT("AD54")+INDIRECT("AE54")+INDIRECT("AF54")+INDIRECT("AG54")+INDIRECT("AH54")+INDIRECT("AI54")</f>
        <v>0</v>
      </c>
      <c r="P54" s="6">
        <f ca="1">INDIRECT("AJ54")+INDIRECT("AK54")+INDIRECT("AL54")+INDIRECT("AM54")+INDIRECT("AN54")+INDIRECT("AO54")+INDIRECT("AP54")+INDIRECT("AQ54")</f>
        <v>0</v>
      </c>
      <c r="Q54" s="6">
        <f ca="1">INDIRECT("AR54")+INDIRECT("AS54")+INDIRECT("AT54")+INDIRECT("AU54")+INDIRECT("AV54")+INDIRECT("AW54")+INDIRECT("AX54")+INDIRECT("AY54")</f>
        <v>3050</v>
      </c>
      <c r="R54" s="6">
        <f ca="1">INDIRECT("AZ54")+INDIRECT("BA54")+INDIRECT("BB54")+INDIRECT("BC54")+INDIRECT("BD54")+INDIRECT("BE54")+INDIRECT("BF54")+INDIRECT("BG54")</f>
        <v>1150</v>
      </c>
      <c r="S54" s="6">
        <f ca="1">INDIRECT("BH54")+INDIRECT("BI54")+INDIRECT("BJ54")+INDIRECT("BK54")+INDIRECT("BL54")+INDIRECT("BM54")+INDIRECT("BN54")+INDIRECT("BO54")</f>
        <v>0</v>
      </c>
      <c r="T54" s="28"/>
      <c r="U54" s="29"/>
      <c r="V54" s="29"/>
      <c r="W54" s="29"/>
      <c r="X54" s="29"/>
      <c r="Y54" s="29"/>
      <c r="Z54" s="29"/>
      <c r="AA54" s="29"/>
      <c r="AB54" s="28"/>
      <c r="AC54" s="29"/>
      <c r="AD54" s="29"/>
      <c r="AE54" s="29"/>
      <c r="AF54" s="29"/>
      <c r="AG54" s="29"/>
      <c r="AH54" s="29"/>
      <c r="AI54" s="29"/>
      <c r="AJ54" s="28"/>
      <c r="AK54" s="29"/>
      <c r="AL54" s="29"/>
      <c r="AM54" s="29"/>
      <c r="AN54" s="29"/>
      <c r="AO54" s="29"/>
      <c r="AP54" s="29"/>
      <c r="AQ54" s="29"/>
      <c r="AR54" s="28"/>
      <c r="AS54" s="29"/>
      <c r="AT54" s="29"/>
      <c r="AU54" s="29"/>
      <c r="AV54" s="29"/>
      <c r="AW54" s="29"/>
      <c r="AX54" s="29">
        <v>3050</v>
      </c>
      <c r="AY54" s="29"/>
      <c r="AZ54" s="28"/>
      <c r="BA54" s="29"/>
      <c r="BB54" s="29"/>
      <c r="BC54" s="29"/>
      <c r="BD54" s="29"/>
      <c r="BE54" s="29"/>
      <c r="BF54" s="29">
        <v>1150</v>
      </c>
      <c r="BG54" s="29"/>
      <c r="BH54" s="28"/>
      <c r="BI54" s="29"/>
      <c r="BJ54" s="29"/>
      <c r="BK54" s="29"/>
      <c r="BL54" s="29"/>
      <c r="BM54" s="29"/>
      <c r="BN54" s="29"/>
      <c r="BO54" s="29"/>
      <c r="BP54" s="9">
        <v>0</v>
      </c>
      <c r="BQ54" s="1" t="s">
        <v>0</v>
      </c>
      <c r="BR54" s="1" t="s">
        <v>0</v>
      </c>
      <c r="BS54" s="1" t="s">
        <v>0</v>
      </c>
      <c r="BT54" s="1" t="s">
        <v>0</v>
      </c>
      <c r="BU54" s="1" t="s">
        <v>0</v>
      </c>
      <c r="BW54" s="1">
        <f ca="1">INDIRECT("T54")+2*INDIRECT("AB54")+3*INDIRECT("AJ54")+4*INDIRECT("AR54")+5*INDIRECT("AZ54")+6*INDIRECT("BH54")</f>
        <v>0</v>
      </c>
      <c r="BX54" s="1">
        <v>0</v>
      </c>
      <c r="BY54" s="1">
        <f ca="1">INDIRECT("U54")+2*INDIRECT("AC54")+3*INDIRECT("AK54")+4*INDIRECT("AS54")+5*INDIRECT("BA54")+6*INDIRECT("BI54")</f>
        <v>0</v>
      </c>
      <c r="BZ54" s="1">
        <v>0</v>
      </c>
      <c r="CA54" s="1">
        <f ca="1">INDIRECT("V54")+2*INDIRECT("AD54")+3*INDIRECT("AL54")+4*INDIRECT("AT54")+5*INDIRECT("BB54")+6*INDIRECT("BJ54")</f>
        <v>0</v>
      </c>
      <c r="CB54" s="1">
        <v>0</v>
      </c>
      <c r="CC54" s="1">
        <f ca="1">INDIRECT("W54")+2*INDIRECT("AE54")+3*INDIRECT("AM54")+4*INDIRECT("AU54")+5*INDIRECT("BC54")+6*INDIRECT("BK54")</f>
        <v>0</v>
      </c>
      <c r="CD54" s="1">
        <v>0</v>
      </c>
      <c r="CE54" s="1">
        <f ca="1">INDIRECT("X54")+2*INDIRECT("AF54")+3*INDIRECT("AN54")+4*INDIRECT("AV54")+5*INDIRECT("BD54")+6*INDIRECT("BL54")</f>
        <v>0</v>
      </c>
      <c r="CF54" s="1">
        <v>0</v>
      </c>
      <c r="CG54" s="1">
        <f ca="1">INDIRECT("Y54")+2*INDIRECT("AG54")+3*INDIRECT("AO54")+4*INDIRECT("AW54")+5*INDIRECT("BE54")+6*INDIRECT("BM54")</f>
        <v>0</v>
      </c>
      <c r="CH54" s="1">
        <v>0</v>
      </c>
      <c r="CI54" s="1">
        <f ca="1">INDIRECT("Z54")+2*INDIRECT("AH54")+3*INDIRECT("AP54")+4*INDIRECT("AX54")+5*INDIRECT("BF54")+6*INDIRECT("BN54")</f>
        <v>17950</v>
      </c>
      <c r="CJ54" s="1">
        <v>17950</v>
      </c>
      <c r="CK54" s="1">
        <f ca="1">INDIRECT("AA54")+2*INDIRECT("AI54")+3*INDIRECT("AQ54")+4*INDIRECT("AY54")+5*INDIRECT("BG54")+6*INDIRECT("BO54")</f>
        <v>0</v>
      </c>
      <c r="CL54" s="1">
        <v>0</v>
      </c>
      <c r="CM54" s="1">
        <f ca="1">INDIRECT("T54")+2*INDIRECT("U54")+3*INDIRECT("V54")+4*INDIRECT("W54")+5*INDIRECT("X54")+6*INDIRECT("Y54")+7*INDIRECT("Z54")+8*INDIRECT("AA54")</f>
        <v>0</v>
      </c>
      <c r="CN54" s="1">
        <v>0</v>
      </c>
      <c r="CO54" s="1">
        <f ca="1">INDIRECT("AB54")+2*INDIRECT("AC54")+3*INDIRECT("AD54")+4*INDIRECT("AE54")+5*INDIRECT("AF54")+6*INDIRECT("AG54")+7*INDIRECT("AH54")+8*INDIRECT("AI54")</f>
        <v>0</v>
      </c>
      <c r="CP54" s="1">
        <v>0</v>
      </c>
      <c r="CQ54" s="1">
        <f ca="1">INDIRECT("AJ54")+2*INDIRECT("AK54")+3*INDIRECT("AL54")+4*INDIRECT("AM54")+5*INDIRECT("AN54")+6*INDIRECT("AO54")+7*INDIRECT("AP54")+8*INDIRECT("AQ54")</f>
        <v>0</v>
      </c>
      <c r="CR54" s="1">
        <v>0</v>
      </c>
      <c r="CS54" s="1">
        <f ca="1">INDIRECT("AR54")+2*INDIRECT("AS54")+3*INDIRECT("AT54")+4*INDIRECT("AU54")+5*INDIRECT("AV54")+6*INDIRECT("AW54")+7*INDIRECT("AX54")+8*INDIRECT("AY54")</f>
        <v>21350</v>
      </c>
      <c r="CT54" s="1">
        <v>21350</v>
      </c>
      <c r="CU54" s="1">
        <f ca="1">INDIRECT("AZ54")+2*INDIRECT("BA54")+3*INDIRECT("BB54")+4*INDIRECT("BC54")+5*INDIRECT("BD54")+6*INDIRECT("BE54")+7*INDIRECT("BF54")+8*INDIRECT("BG54")</f>
        <v>8050</v>
      </c>
      <c r="CV54" s="1">
        <v>8050</v>
      </c>
      <c r="CW54" s="1">
        <f ca="1">INDIRECT("BH54")+2*INDIRECT("BI54")+3*INDIRECT("BJ54")+4*INDIRECT("BK54")+5*INDIRECT("BL54")+6*INDIRECT("BM54")+7*INDIRECT("BN54")+8*INDIRECT("BO54")</f>
        <v>0</v>
      </c>
      <c r="CX54" s="1">
        <v>0</v>
      </c>
    </row>
    <row r="55" spans="1:73" ht="11.25">
      <c r="A55" s="1" t="s">
        <v>0</v>
      </c>
      <c r="B55" s="1" t="s">
        <v>0</v>
      </c>
      <c r="C55" s="1" t="s">
        <v>0</v>
      </c>
      <c r="D55" s="1" t="s">
        <v>0</v>
      </c>
      <c r="E55" s="1" t="s">
        <v>6</v>
      </c>
      <c r="F55" s="7">
        <f>SUM(F50:F54)</f>
        <v>0</v>
      </c>
      <c r="G55" s="6">
        <f>SUM(G50:G54)</f>
        <v>3806</v>
      </c>
      <c r="H55" s="6">
        <f>SUM(H50:H54)</f>
        <v>0</v>
      </c>
      <c r="I55" s="6">
        <f>SUM(I50:I54)</f>
        <v>0</v>
      </c>
      <c r="J55" s="6">
        <f>SUM(J50:J54)</f>
        <v>0</v>
      </c>
      <c r="K55" s="6">
        <f>SUM(K50:K54)</f>
        <v>0</v>
      </c>
      <c r="L55" s="6">
        <f>SUM(L50:L54)</f>
        <v>4200</v>
      </c>
      <c r="M55" s="6">
        <f>SUM(M50:M54)</f>
        <v>0</v>
      </c>
      <c r="N55" s="7">
        <f>SUM(N50:N54)</f>
        <v>0</v>
      </c>
      <c r="O55" s="6">
        <f>SUM(O50:O54)</f>
        <v>0</v>
      </c>
      <c r="P55" s="6">
        <f>SUM(P50:P54)</f>
        <v>3806</v>
      </c>
      <c r="Q55" s="6">
        <f>SUM(Q50:Q54)</f>
        <v>3050</v>
      </c>
      <c r="R55" s="6">
        <f>SUM(R50:R54)</f>
        <v>1150</v>
      </c>
      <c r="S55" s="6">
        <f>SUM(S50:S54)</f>
        <v>0</v>
      </c>
      <c r="T55" s="8"/>
      <c r="U55" s="5"/>
      <c r="V55" s="5"/>
      <c r="W55" s="5"/>
      <c r="X55" s="5"/>
      <c r="Y55" s="5"/>
      <c r="Z55" s="5"/>
      <c r="AA55" s="5"/>
      <c r="AB55" s="8"/>
      <c r="AC55" s="5"/>
      <c r="AD55" s="5"/>
      <c r="AE55" s="5"/>
      <c r="AF55" s="5"/>
      <c r="AG55" s="5"/>
      <c r="AH55" s="5"/>
      <c r="AI55" s="5"/>
      <c r="AJ55" s="8"/>
      <c r="AK55" s="5"/>
      <c r="AL55" s="5"/>
      <c r="AM55" s="5"/>
      <c r="AN55" s="5"/>
      <c r="AO55" s="5"/>
      <c r="AP55" s="5"/>
      <c r="AQ55" s="5"/>
      <c r="AR55" s="8"/>
      <c r="AS55" s="5"/>
      <c r="AT55" s="5"/>
      <c r="AU55" s="5"/>
      <c r="AV55" s="5"/>
      <c r="AW55" s="5"/>
      <c r="AX55" s="5"/>
      <c r="AY55" s="5"/>
      <c r="AZ55" s="8"/>
      <c r="BA55" s="5"/>
      <c r="BB55" s="5"/>
      <c r="BC55" s="5"/>
      <c r="BD55" s="5"/>
      <c r="BE55" s="5"/>
      <c r="BF55" s="5"/>
      <c r="BG55" s="5"/>
      <c r="BH55" s="8"/>
      <c r="BI55" s="5"/>
      <c r="BJ55" s="5"/>
      <c r="BK55" s="5"/>
      <c r="BL55" s="5"/>
      <c r="BM55" s="5"/>
      <c r="BN55" s="5"/>
      <c r="BO55" s="5"/>
      <c r="BP55" s="9">
        <v>0</v>
      </c>
      <c r="BQ55" s="1" t="s">
        <v>0</v>
      </c>
      <c r="BR55" s="1" t="s">
        <v>0</v>
      </c>
      <c r="BS55" s="1" t="s">
        <v>0</v>
      </c>
      <c r="BT55" s="1" t="s">
        <v>0</v>
      </c>
      <c r="BU55" s="1" t="s">
        <v>0</v>
      </c>
    </row>
    <row r="56" spans="3:73" ht="11.25">
      <c r="C56" s="1" t="s">
        <v>0</v>
      </c>
      <c r="D56" s="1" t="s">
        <v>0</v>
      </c>
      <c r="E56" s="1" t="s">
        <v>0</v>
      </c>
      <c r="F56" s="7"/>
      <c r="G56" s="6"/>
      <c r="H56" s="6"/>
      <c r="I56" s="6"/>
      <c r="J56" s="6"/>
      <c r="K56" s="6"/>
      <c r="L56" s="6"/>
      <c r="M56" s="6"/>
      <c r="N56" s="7"/>
      <c r="O56" s="6"/>
      <c r="P56" s="6"/>
      <c r="Q56" s="6"/>
      <c r="R56" s="6"/>
      <c r="S56" s="6"/>
      <c r="T56" s="8"/>
      <c r="U56" s="5"/>
      <c r="V56" s="5"/>
      <c r="W56" s="5"/>
      <c r="X56" s="5"/>
      <c r="Y56" s="5"/>
      <c r="Z56" s="5"/>
      <c r="AA56" s="5"/>
      <c r="AB56" s="8"/>
      <c r="AC56" s="5"/>
      <c r="AD56" s="5"/>
      <c r="AE56" s="5"/>
      <c r="AF56" s="5"/>
      <c r="AG56" s="5"/>
      <c r="AH56" s="5"/>
      <c r="AI56" s="5"/>
      <c r="AJ56" s="8"/>
      <c r="AK56" s="5"/>
      <c r="AL56" s="5"/>
      <c r="AM56" s="5"/>
      <c r="AN56" s="5"/>
      <c r="AO56" s="5"/>
      <c r="AP56" s="5"/>
      <c r="AQ56" s="5"/>
      <c r="AR56" s="8"/>
      <c r="AS56" s="5"/>
      <c r="AT56" s="5"/>
      <c r="AU56" s="5"/>
      <c r="AV56" s="5"/>
      <c r="AW56" s="5"/>
      <c r="AX56" s="5"/>
      <c r="AY56" s="5"/>
      <c r="AZ56" s="8"/>
      <c r="BA56" s="5"/>
      <c r="BB56" s="5"/>
      <c r="BC56" s="5"/>
      <c r="BD56" s="5"/>
      <c r="BE56" s="5"/>
      <c r="BF56" s="5"/>
      <c r="BG56" s="5"/>
      <c r="BH56" s="8"/>
      <c r="BI56" s="5"/>
      <c r="BJ56" s="5"/>
      <c r="BK56" s="5"/>
      <c r="BL56" s="5"/>
      <c r="BM56" s="5"/>
      <c r="BN56" s="5"/>
      <c r="BO56" s="5"/>
      <c r="BP56" s="9"/>
      <c r="BT56" s="1" t="s">
        <v>0</v>
      </c>
      <c r="BU56" s="1" t="s">
        <v>0</v>
      </c>
    </row>
    <row r="57" spans="1:102" ht="11.25">
      <c r="A57" s="30" t="s">
        <v>28</v>
      </c>
      <c r="B57" s="31" t="str">
        <f>HYPERLINK("http://www.dot.ca.gov/hq/transprog/stip2004/ff_sheets/06-8539.xls","8539")</f>
        <v>8539</v>
      </c>
      <c r="C57" s="30" t="s">
        <v>43</v>
      </c>
      <c r="D57" s="30" t="s">
        <v>30</v>
      </c>
      <c r="E57" s="30" t="s">
        <v>3</v>
      </c>
      <c r="F57" s="32">
        <f ca="1">INDIRECT("T57")+INDIRECT("AB57")+INDIRECT("AJ57")+INDIRECT("AR57")+INDIRECT("AZ57")+INDIRECT("BH57")</f>
        <v>0</v>
      </c>
      <c r="G57" s="33">
        <f ca="1">INDIRECT("U57")+INDIRECT("AC57")+INDIRECT("AK57")+INDIRECT("AS57")+INDIRECT("BA57")+INDIRECT("BI57")</f>
        <v>200</v>
      </c>
      <c r="H57" s="33">
        <f ca="1">INDIRECT("V57")+INDIRECT("AD57")+INDIRECT("AL57")+INDIRECT("AT57")+INDIRECT("BB57")+INDIRECT("BJ57")</f>
        <v>0</v>
      </c>
      <c r="I57" s="33">
        <f ca="1">INDIRECT("W57")+INDIRECT("AE57")+INDIRECT("AM57")+INDIRECT("AU57")+INDIRECT("BC57")+INDIRECT("BK57")</f>
        <v>0</v>
      </c>
      <c r="J57" s="33">
        <f ca="1">INDIRECT("X57")+INDIRECT("AF57")+INDIRECT("AN57")+INDIRECT("AV57")+INDIRECT("BD57")+INDIRECT("BL57")</f>
        <v>0</v>
      </c>
      <c r="K57" s="33">
        <f ca="1">INDIRECT("Y57")+INDIRECT("AG57")+INDIRECT("AO57")+INDIRECT("AW57")+INDIRECT("BE57")+INDIRECT("BM57")</f>
        <v>0</v>
      </c>
      <c r="L57" s="33">
        <f ca="1">INDIRECT("Z57")+INDIRECT("AH57")+INDIRECT("AP57")+INDIRECT("AX57")+INDIRECT("BF57")+INDIRECT("BN57")</f>
        <v>0</v>
      </c>
      <c r="M57" s="33">
        <f ca="1">INDIRECT("AA57")+INDIRECT("AI57")+INDIRECT("AQ57")+INDIRECT("AY57")+INDIRECT("BG57")+INDIRECT("BO57")</f>
        <v>0</v>
      </c>
      <c r="N57" s="32">
        <f ca="1">INDIRECT("T57")+INDIRECT("U57")+INDIRECT("V57")+INDIRECT("W57")+INDIRECT("X57")+INDIRECT("Y57")+INDIRECT("Z57")+INDIRECT("AA57")</f>
        <v>0</v>
      </c>
      <c r="O57" s="33">
        <f ca="1">INDIRECT("AB57")+INDIRECT("AC57")+INDIRECT("AD57")+INDIRECT("AE57")+INDIRECT("AF57")+INDIRECT("AG57")+INDIRECT("AH57")+INDIRECT("AI57")</f>
        <v>0</v>
      </c>
      <c r="P57" s="33">
        <f ca="1">INDIRECT("AJ57")+INDIRECT("AK57")+INDIRECT("AL57")+INDIRECT("AM57")+INDIRECT("AN57")+INDIRECT("AO57")+INDIRECT("AP57")+INDIRECT("AQ57")</f>
        <v>200</v>
      </c>
      <c r="Q57" s="33">
        <f ca="1">INDIRECT("AR57")+INDIRECT("AS57")+INDIRECT("AT57")+INDIRECT("AU57")+INDIRECT("AV57")+INDIRECT("AW57")+INDIRECT("AX57")+INDIRECT("AY57")</f>
        <v>0</v>
      </c>
      <c r="R57" s="33">
        <f ca="1">INDIRECT("AZ57")+INDIRECT("BA57")+INDIRECT("BB57")+INDIRECT("BC57")+INDIRECT("BD57")+INDIRECT("BE57")+INDIRECT("BF57")+INDIRECT("BG57")</f>
        <v>0</v>
      </c>
      <c r="S57" s="33">
        <f ca="1">INDIRECT("BH57")+INDIRECT("BI57")+INDIRECT("BJ57")+INDIRECT("BK57")+INDIRECT("BL57")+INDIRECT("BM57")+INDIRECT("BN57")+INDIRECT("BO57")</f>
        <v>0</v>
      </c>
      <c r="T57" s="34"/>
      <c r="U57" s="35"/>
      <c r="V57" s="35"/>
      <c r="W57" s="35"/>
      <c r="X57" s="35"/>
      <c r="Y57" s="35"/>
      <c r="Z57" s="35"/>
      <c r="AA57" s="35"/>
      <c r="AB57" s="34"/>
      <c r="AC57" s="35"/>
      <c r="AD57" s="35"/>
      <c r="AE57" s="35"/>
      <c r="AF57" s="35"/>
      <c r="AG57" s="35"/>
      <c r="AH57" s="35"/>
      <c r="AI57" s="35"/>
      <c r="AJ57" s="34"/>
      <c r="AK57" s="35">
        <v>200</v>
      </c>
      <c r="AL57" s="35"/>
      <c r="AM57" s="35"/>
      <c r="AN57" s="35"/>
      <c r="AO57" s="35"/>
      <c r="AP57" s="35"/>
      <c r="AQ57" s="35"/>
      <c r="AR57" s="34"/>
      <c r="AS57" s="35"/>
      <c r="AT57" s="35"/>
      <c r="AU57" s="35"/>
      <c r="AV57" s="35"/>
      <c r="AW57" s="35"/>
      <c r="AX57" s="35"/>
      <c r="AY57" s="35"/>
      <c r="AZ57" s="34"/>
      <c r="BA57" s="35"/>
      <c r="BB57" s="35"/>
      <c r="BC57" s="35"/>
      <c r="BD57" s="35"/>
      <c r="BE57" s="35"/>
      <c r="BF57" s="35"/>
      <c r="BG57" s="35"/>
      <c r="BH57" s="34"/>
      <c r="BI57" s="35"/>
      <c r="BJ57" s="35"/>
      <c r="BK57" s="35"/>
      <c r="BL57" s="35"/>
      <c r="BM57" s="35"/>
      <c r="BN57" s="35"/>
      <c r="BO57" s="36"/>
      <c r="BP57" s="9">
        <v>10400000148</v>
      </c>
      <c r="BQ57" s="1" t="s">
        <v>3</v>
      </c>
      <c r="BR57" s="1" t="s">
        <v>0</v>
      </c>
      <c r="BS57" s="1" t="s">
        <v>0</v>
      </c>
      <c r="BT57" s="1" t="s">
        <v>0</v>
      </c>
      <c r="BU57" s="1" t="s">
        <v>32</v>
      </c>
      <c r="BW57" s="1">
        <f ca="1">INDIRECT("T57")+2*INDIRECT("AB57")+3*INDIRECT("AJ57")+4*INDIRECT("AR57")+5*INDIRECT("AZ57")+6*INDIRECT("BH57")</f>
        <v>0</v>
      </c>
      <c r="BX57" s="1">
        <v>0</v>
      </c>
      <c r="BY57" s="1">
        <f ca="1">INDIRECT("U57")+2*INDIRECT("AC57")+3*INDIRECT("AK57")+4*INDIRECT("AS57")+5*INDIRECT("BA57")+6*INDIRECT("BI57")</f>
        <v>600</v>
      </c>
      <c r="BZ57" s="1">
        <v>600</v>
      </c>
      <c r="CA57" s="1">
        <f ca="1">INDIRECT("V57")+2*INDIRECT("AD57")+3*INDIRECT("AL57")+4*INDIRECT("AT57")+5*INDIRECT("BB57")+6*INDIRECT("BJ57")</f>
        <v>0</v>
      </c>
      <c r="CB57" s="1">
        <v>0</v>
      </c>
      <c r="CC57" s="1">
        <f ca="1">INDIRECT("W57")+2*INDIRECT("AE57")+3*INDIRECT("AM57")+4*INDIRECT("AU57")+5*INDIRECT("BC57")+6*INDIRECT("BK57")</f>
        <v>0</v>
      </c>
      <c r="CD57" s="1">
        <v>0</v>
      </c>
      <c r="CE57" s="1">
        <f ca="1">INDIRECT("X57")+2*INDIRECT("AF57")+3*INDIRECT("AN57")+4*INDIRECT("AV57")+5*INDIRECT("BD57")+6*INDIRECT("BL57")</f>
        <v>0</v>
      </c>
      <c r="CF57" s="1">
        <v>0</v>
      </c>
      <c r="CG57" s="1">
        <f ca="1">INDIRECT("Y57")+2*INDIRECT("AG57")+3*INDIRECT("AO57")+4*INDIRECT("AW57")+5*INDIRECT("BE57")+6*INDIRECT("BM57")</f>
        <v>0</v>
      </c>
      <c r="CH57" s="1">
        <v>0</v>
      </c>
      <c r="CI57" s="1">
        <f ca="1">INDIRECT("Z57")+2*INDIRECT("AH57")+3*INDIRECT("AP57")+4*INDIRECT("AX57")+5*INDIRECT("BF57")+6*INDIRECT("BN57")</f>
        <v>0</v>
      </c>
      <c r="CJ57" s="1">
        <v>0</v>
      </c>
      <c r="CK57" s="1">
        <f ca="1">INDIRECT("AA57")+2*INDIRECT("AI57")+3*INDIRECT("AQ57")+4*INDIRECT("AY57")+5*INDIRECT("BG57")+6*INDIRECT("BO57")</f>
        <v>0</v>
      </c>
      <c r="CL57" s="1">
        <v>0</v>
      </c>
      <c r="CM57" s="1">
        <f ca="1">INDIRECT("T57")+2*INDIRECT("U57")+3*INDIRECT("V57")+4*INDIRECT("W57")+5*INDIRECT("X57")+6*INDIRECT("Y57")+7*INDIRECT("Z57")+8*INDIRECT("AA57")</f>
        <v>0</v>
      </c>
      <c r="CN57" s="1">
        <v>0</v>
      </c>
      <c r="CO57" s="1">
        <f ca="1">INDIRECT("AB57")+2*INDIRECT("AC57")+3*INDIRECT("AD57")+4*INDIRECT("AE57")+5*INDIRECT("AF57")+6*INDIRECT("AG57")+7*INDIRECT("AH57")+8*INDIRECT("AI57")</f>
        <v>0</v>
      </c>
      <c r="CP57" s="1">
        <v>0</v>
      </c>
      <c r="CQ57" s="1">
        <f ca="1">INDIRECT("AJ57")+2*INDIRECT("AK57")+3*INDIRECT("AL57")+4*INDIRECT("AM57")+5*INDIRECT("AN57")+6*INDIRECT("AO57")+7*INDIRECT("AP57")+8*INDIRECT("AQ57")</f>
        <v>400</v>
      </c>
      <c r="CR57" s="1">
        <v>400</v>
      </c>
      <c r="CS57" s="1">
        <f ca="1">INDIRECT("AR57")+2*INDIRECT("AS57")+3*INDIRECT("AT57")+4*INDIRECT("AU57")+5*INDIRECT("AV57")+6*INDIRECT("AW57")+7*INDIRECT("AX57")+8*INDIRECT("AY57")</f>
        <v>0</v>
      </c>
      <c r="CT57" s="1">
        <v>0</v>
      </c>
      <c r="CU57" s="1">
        <f ca="1">INDIRECT("AZ57")+2*INDIRECT("BA57")+3*INDIRECT("BB57")+4*INDIRECT("BC57")+5*INDIRECT("BD57")+6*INDIRECT("BE57")+7*INDIRECT("BF57")+8*INDIRECT("BG57")</f>
        <v>0</v>
      </c>
      <c r="CV57" s="1">
        <v>0</v>
      </c>
      <c r="CW57" s="1">
        <f ca="1">INDIRECT("BH57")+2*INDIRECT("BI57")+3*INDIRECT("BJ57")+4*INDIRECT("BK57")+5*INDIRECT("BL57")+6*INDIRECT("BM57")+7*INDIRECT("BN57")+8*INDIRECT("BO57")</f>
        <v>0</v>
      </c>
      <c r="CX57" s="1">
        <v>0</v>
      </c>
    </row>
    <row r="58" spans="1:102" ht="11.25">
      <c r="A58" s="1" t="s">
        <v>0</v>
      </c>
      <c r="B58" s="1" t="s">
        <v>44</v>
      </c>
      <c r="C58" s="1" t="s">
        <v>45</v>
      </c>
      <c r="D58" s="1" t="s">
        <v>46</v>
      </c>
      <c r="E58" s="1" t="s">
        <v>36</v>
      </c>
      <c r="F58" s="7">
        <f ca="1">INDIRECT("T58")+INDIRECT("AB58")+INDIRECT("AJ58")+INDIRECT("AR58")+INDIRECT("AZ58")+INDIRECT("BH58")</f>
        <v>0</v>
      </c>
      <c r="G58" s="6">
        <f ca="1">INDIRECT("U58")+INDIRECT("AC58")+INDIRECT("AK58")+INDIRECT("AS58")+INDIRECT("BA58")+INDIRECT("BI58")</f>
        <v>200</v>
      </c>
      <c r="H58" s="6">
        <f ca="1">INDIRECT("V58")+INDIRECT("AD58")+INDIRECT("AL58")+INDIRECT("AT58")+INDIRECT("BB58")+INDIRECT("BJ58")</f>
        <v>0</v>
      </c>
      <c r="I58" s="6">
        <f ca="1">INDIRECT("W58")+INDIRECT("AE58")+INDIRECT("AM58")+INDIRECT("AU58")+INDIRECT("BC58")+INDIRECT("BK58")</f>
        <v>0</v>
      </c>
      <c r="J58" s="6">
        <f ca="1">INDIRECT("X58")+INDIRECT("AF58")+INDIRECT("AN58")+INDIRECT("AV58")+INDIRECT("BD58")+INDIRECT("BL58")</f>
        <v>0</v>
      </c>
      <c r="K58" s="6">
        <f ca="1">INDIRECT("Y58")+INDIRECT("AG58")+INDIRECT("AO58")+INDIRECT("AW58")+INDIRECT("BE58")+INDIRECT("BM58")</f>
        <v>0</v>
      </c>
      <c r="L58" s="6">
        <f ca="1">INDIRECT("Z58")+INDIRECT("AH58")+INDIRECT("AP58")+INDIRECT("AX58")+INDIRECT("BF58")+INDIRECT("BN58")</f>
        <v>0</v>
      </c>
      <c r="M58" s="6">
        <f ca="1">INDIRECT("AA58")+INDIRECT("AI58")+INDIRECT("AQ58")+INDIRECT("AY58")+INDIRECT("BG58")+INDIRECT("BO58")</f>
        <v>0</v>
      </c>
      <c r="N58" s="7">
        <f ca="1">INDIRECT("T58")+INDIRECT("U58")+INDIRECT("V58")+INDIRECT("W58")+INDIRECT("X58")+INDIRECT("Y58")+INDIRECT("Z58")+INDIRECT("AA58")</f>
        <v>0</v>
      </c>
      <c r="O58" s="6">
        <f ca="1">INDIRECT("AB58")+INDIRECT("AC58")+INDIRECT("AD58")+INDIRECT("AE58")+INDIRECT("AF58")+INDIRECT("AG58")+INDIRECT("AH58")+INDIRECT("AI58")</f>
        <v>0</v>
      </c>
      <c r="P58" s="6">
        <f ca="1">INDIRECT("AJ58")+INDIRECT("AK58")+INDIRECT("AL58")+INDIRECT("AM58")+INDIRECT("AN58")+INDIRECT("AO58")+INDIRECT("AP58")+INDIRECT("AQ58")</f>
        <v>200</v>
      </c>
      <c r="Q58" s="6">
        <f ca="1">INDIRECT("AR58")+INDIRECT("AS58")+INDIRECT("AT58")+INDIRECT("AU58")+INDIRECT("AV58")+INDIRECT("AW58")+INDIRECT("AX58")+INDIRECT("AY58")</f>
        <v>0</v>
      </c>
      <c r="R58" s="6">
        <f ca="1">INDIRECT("AZ58")+INDIRECT("BA58")+INDIRECT("BB58")+INDIRECT("BC58")+INDIRECT("BD58")+INDIRECT("BE58")+INDIRECT("BF58")+INDIRECT("BG58")</f>
        <v>0</v>
      </c>
      <c r="S58" s="6">
        <f ca="1">INDIRECT("BH58")+INDIRECT("BI58")+INDIRECT("BJ58")+INDIRECT("BK58")+INDIRECT("BL58")+INDIRECT("BM58")+INDIRECT("BN58")+INDIRECT("BO58")</f>
        <v>0</v>
      </c>
      <c r="T58" s="28"/>
      <c r="U58" s="29"/>
      <c r="V58" s="29"/>
      <c r="W58" s="29"/>
      <c r="X58" s="29"/>
      <c r="Y58" s="29"/>
      <c r="Z58" s="29"/>
      <c r="AA58" s="29"/>
      <c r="AB58" s="28"/>
      <c r="AC58" s="29"/>
      <c r="AD58" s="29"/>
      <c r="AE58" s="29"/>
      <c r="AF58" s="29"/>
      <c r="AG58" s="29"/>
      <c r="AH58" s="29"/>
      <c r="AI58" s="29"/>
      <c r="AJ58" s="28"/>
      <c r="AK58" s="29">
        <v>200</v>
      </c>
      <c r="AL58" s="29"/>
      <c r="AM58" s="29"/>
      <c r="AN58" s="29"/>
      <c r="AO58" s="29"/>
      <c r="AP58" s="29"/>
      <c r="AQ58" s="29"/>
      <c r="AR58" s="28"/>
      <c r="AS58" s="29"/>
      <c r="AT58" s="29"/>
      <c r="AU58" s="29"/>
      <c r="AV58" s="29"/>
      <c r="AW58" s="29"/>
      <c r="AX58" s="29"/>
      <c r="AY58" s="29"/>
      <c r="AZ58" s="28"/>
      <c r="BA58" s="29"/>
      <c r="BB58" s="29"/>
      <c r="BC58" s="29"/>
      <c r="BD58" s="29"/>
      <c r="BE58" s="29"/>
      <c r="BF58" s="29"/>
      <c r="BG58" s="29"/>
      <c r="BH58" s="28"/>
      <c r="BI58" s="29"/>
      <c r="BJ58" s="29"/>
      <c r="BK58" s="29"/>
      <c r="BL58" s="29"/>
      <c r="BM58" s="29"/>
      <c r="BN58" s="29"/>
      <c r="BO58" s="29"/>
      <c r="BP58" s="9">
        <v>0</v>
      </c>
      <c r="BQ58" s="1" t="s">
        <v>0</v>
      </c>
      <c r="BR58" s="1" t="s">
        <v>0</v>
      </c>
      <c r="BS58" s="1" t="s">
        <v>0</v>
      </c>
      <c r="BT58" s="1" t="s">
        <v>0</v>
      </c>
      <c r="BU58" s="1" t="s">
        <v>0</v>
      </c>
      <c r="BW58" s="1">
        <f ca="1">INDIRECT("T58")+2*INDIRECT("AB58")+3*INDIRECT("AJ58")+4*INDIRECT("AR58")+5*INDIRECT("AZ58")+6*INDIRECT("BH58")</f>
        <v>0</v>
      </c>
      <c r="BX58" s="1">
        <v>0</v>
      </c>
      <c r="BY58" s="1">
        <f ca="1">INDIRECT("U58")+2*INDIRECT("AC58")+3*INDIRECT("AK58")+4*INDIRECT("AS58")+5*INDIRECT("BA58")+6*INDIRECT("BI58")</f>
        <v>600</v>
      </c>
      <c r="BZ58" s="1">
        <v>600</v>
      </c>
      <c r="CA58" s="1">
        <f ca="1">INDIRECT("V58")+2*INDIRECT("AD58")+3*INDIRECT("AL58")+4*INDIRECT("AT58")+5*INDIRECT("BB58")+6*INDIRECT("BJ58")</f>
        <v>0</v>
      </c>
      <c r="CB58" s="1">
        <v>0</v>
      </c>
      <c r="CC58" s="1">
        <f ca="1">INDIRECT("W58")+2*INDIRECT("AE58")+3*INDIRECT("AM58")+4*INDIRECT("AU58")+5*INDIRECT("BC58")+6*INDIRECT("BK58")</f>
        <v>0</v>
      </c>
      <c r="CD58" s="1">
        <v>0</v>
      </c>
      <c r="CE58" s="1">
        <f ca="1">INDIRECT("X58")+2*INDIRECT("AF58")+3*INDIRECT("AN58")+4*INDIRECT("AV58")+5*INDIRECT("BD58")+6*INDIRECT("BL58")</f>
        <v>0</v>
      </c>
      <c r="CF58" s="1">
        <v>0</v>
      </c>
      <c r="CG58" s="1">
        <f ca="1">INDIRECT("Y58")+2*INDIRECT("AG58")+3*INDIRECT("AO58")+4*INDIRECT("AW58")+5*INDIRECT("BE58")+6*INDIRECT("BM58")</f>
        <v>0</v>
      </c>
      <c r="CH58" s="1">
        <v>0</v>
      </c>
      <c r="CI58" s="1">
        <f ca="1">INDIRECT("Z58")+2*INDIRECT("AH58")+3*INDIRECT("AP58")+4*INDIRECT("AX58")+5*INDIRECT("BF58")+6*INDIRECT("BN58")</f>
        <v>0</v>
      </c>
      <c r="CJ58" s="1">
        <v>0</v>
      </c>
      <c r="CK58" s="1">
        <f ca="1">INDIRECT("AA58")+2*INDIRECT("AI58")+3*INDIRECT("AQ58")+4*INDIRECT("AY58")+5*INDIRECT("BG58")+6*INDIRECT("BO58")</f>
        <v>0</v>
      </c>
      <c r="CL58" s="1">
        <v>0</v>
      </c>
      <c r="CM58" s="1">
        <f ca="1">INDIRECT("T58")+2*INDIRECT("U58")+3*INDIRECT("V58")+4*INDIRECT("W58")+5*INDIRECT("X58")+6*INDIRECT("Y58")+7*INDIRECT("Z58")+8*INDIRECT("AA58")</f>
        <v>0</v>
      </c>
      <c r="CN58" s="1">
        <v>0</v>
      </c>
      <c r="CO58" s="1">
        <f ca="1">INDIRECT("AB58")+2*INDIRECT("AC58")+3*INDIRECT("AD58")+4*INDIRECT("AE58")+5*INDIRECT("AF58")+6*INDIRECT("AG58")+7*INDIRECT("AH58")+8*INDIRECT("AI58")</f>
        <v>0</v>
      </c>
      <c r="CP58" s="1">
        <v>0</v>
      </c>
      <c r="CQ58" s="1">
        <f ca="1">INDIRECT("AJ58")+2*INDIRECT("AK58")+3*INDIRECT("AL58")+4*INDIRECT("AM58")+5*INDIRECT("AN58")+6*INDIRECT("AO58")+7*INDIRECT("AP58")+8*INDIRECT("AQ58")</f>
        <v>400</v>
      </c>
      <c r="CR58" s="1">
        <v>400</v>
      </c>
      <c r="CS58" s="1">
        <f ca="1">INDIRECT("AR58")+2*INDIRECT("AS58")+3*INDIRECT("AT58")+4*INDIRECT("AU58")+5*INDIRECT("AV58")+6*INDIRECT("AW58")+7*INDIRECT("AX58")+8*INDIRECT("AY58")</f>
        <v>0</v>
      </c>
      <c r="CT58" s="1">
        <v>0</v>
      </c>
      <c r="CU58" s="1">
        <f ca="1">INDIRECT("AZ58")+2*INDIRECT("BA58")+3*INDIRECT("BB58")+4*INDIRECT("BC58")+5*INDIRECT("BD58")+6*INDIRECT("BE58")+7*INDIRECT("BF58")+8*INDIRECT("BG58")</f>
        <v>0</v>
      </c>
      <c r="CV58" s="1">
        <v>0</v>
      </c>
      <c r="CW58" s="1">
        <f ca="1">INDIRECT("BH58")+2*INDIRECT("BI58")+3*INDIRECT("BJ58")+4*INDIRECT("BK58")+5*INDIRECT("BL58")+6*INDIRECT("BM58")+7*INDIRECT("BN58")+8*INDIRECT("BO58")</f>
        <v>0</v>
      </c>
      <c r="CX58" s="1">
        <v>0</v>
      </c>
    </row>
    <row r="59" spans="1:102" ht="11.25">
      <c r="A59" s="25"/>
      <c r="B59" s="25"/>
      <c r="C59" s="27" t="s">
        <v>92</v>
      </c>
      <c r="D59" s="26" t="s">
        <v>0</v>
      </c>
      <c r="E59" s="1" t="s">
        <v>37</v>
      </c>
      <c r="F59" s="7">
        <f ca="1">INDIRECT("T59")+INDIRECT("AB59")+INDIRECT("AJ59")+INDIRECT("AR59")+INDIRECT("AZ59")+INDIRECT("BH59")</f>
        <v>0</v>
      </c>
      <c r="G59" s="6">
        <f ca="1">INDIRECT("U59")+INDIRECT("AC59")+INDIRECT("AK59")+INDIRECT("AS59")+INDIRECT("BA59")+INDIRECT("BI59")</f>
        <v>800</v>
      </c>
      <c r="H59" s="6">
        <f ca="1">INDIRECT("V59")+INDIRECT("AD59")+INDIRECT("AL59")+INDIRECT("AT59")+INDIRECT("BB59")+INDIRECT("BJ59")</f>
        <v>0</v>
      </c>
      <c r="I59" s="6">
        <f ca="1">INDIRECT("W59")+INDIRECT("AE59")+INDIRECT("AM59")+INDIRECT("AU59")+INDIRECT("BC59")+INDIRECT("BK59")</f>
        <v>0</v>
      </c>
      <c r="J59" s="6">
        <f ca="1">INDIRECT("X59")+INDIRECT("AF59")+INDIRECT("AN59")+INDIRECT("AV59")+INDIRECT("BD59")+INDIRECT("BL59")</f>
        <v>0</v>
      </c>
      <c r="K59" s="6">
        <f ca="1">INDIRECT("Y59")+INDIRECT("AG59")+INDIRECT("AO59")+INDIRECT("AW59")+INDIRECT("BE59")+INDIRECT("BM59")</f>
        <v>0</v>
      </c>
      <c r="L59" s="6">
        <f ca="1">INDIRECT("Z59")+INDIRECT("AH59")+INDIRECT("AP59")+INDIRECT("AX59")+INDIRECT("BF59")+INDIRECT("BN59")</f>
        <v>0</v>
      </c>
      <c r="M59" s="6">
        <f ca="1">INDIRECT("AA59")+INDIRECT("AI59")+INDIRECT("AQ59")+INDIRECT("AY59")+INDIRECT("BG59")+INDIRECT("BO59")</f>
        <v>0</v>
      </c>
      <c r="N59" s="7">
        <f ca="1">INDIRECT("T59")+INDIRECT("U59")+INDIRECT("V59")+INDIRECT("W59")+INDIRECT("X59")+INDIRECT("Y59")+INDIRECT("Z59")+INDIRECT("AA59")</f>
        <v>0</v>
      </c>
      <c r="O59" s="6">
        <f ca="1">INDIRECT("AB59")+INDIRECT("AC59")+INDIRECT("AD59")+INDIRECT("AE59")+INDIRECT("AF59")+INDIRECT("AG59")+INDIRECT("AH59")+INDIRECT("AI59")</f>
        <v>0</v>
      </c>
      <c r="P59" s="6">
        <f ca="1">INDIRECT("AJ59")+INDIRECT("AK59")+INDIRECT("AL59")+INDIRECT("AM59")+INDIRECT("AN59")+INDIRECT("AO59")+INDIRECT("AP59")+INDIRECT("AQ59")</f>
        <v>800</v>
      </c>
      <c r="Q59" s="6">
        <f ca="1">INDIRECT("AR59")+INDIRECT("AS59")+INDIRECT("AT59")+INDIRECT("AU59")+INDIRECT("AV59")+INDIRECT("AW59")+INDIRECT("AX59")+INDIRECT("AY59")</f>
        <v>0</v>
      </c>
      <c r="R59" s="6">
        <f ca="1">INDIRECT("AZ59")+INDIRECT("BA59")+INDIRECT("BB59")+INDIRECT("BC59")+INDIRECT("BD59")+INDIRECT("BE59")+INDIRECT("BF59")+INDIRECT("BG59")</f>
        <v>0</v>
      </c>
      <c r="S59" s="6">
        <f ca="1">INDIRECT("BH59")+INDIRECT("BI59")+INDIRECT("BJ59")+INDIRECT("BK59")+INDIRECT("BL59")+INDIRECT("BM59")+INDIRECT("BN59")+INDIRECT("BO59")</f>
        <v>0</v>
      </c>
      <c r="T59" s="28"/>
      <c r="U59" s="29"/>
      <c r="V59" s="29"/>
      <c r="W59" s="29"/>
      <c r="X59" s="29"/>
      <c r="Y59" s="29"/>
      <c r="Z59" s="29"/>
      <c r="AA59" s="29"/>
      <c r="AB59" s="28"/>
      <c r="AC59" s="29"/>
      <c r="AD59" s="29"/>
      <c r="AE59" s="29"/>
      <c r="AF59" s="29"/>
      <c r="AG59" s="29"/>
      <c r="AH59" s="29"/>
      <c r="AI59" s="29"/>
      <c r="AJ59" s="28"/>
      <c r="AK59" s="29">
        <v>800</v>
      </c>
      <c r="AL59" s="29"/>
      <c r="AM59" s="29"/>
      <c r="AN59" s="29"/>
      <c r="AO59" s="29"/>
      <c r="AP59" s="29"/>
      <c r="AQ59" s="29"/>
      <c r="AR59" s="28"/>
      <c r="AS59" s="29"/>
      <c r="AT59" s="29"/>
      <c r="AU59" s="29"/>
      <c r="AV59" s="29"/>
      <c r="AW59" s="29"/>
      <c r="AX59" s="29"/>
      <c r="AY59" s="29"/>
      <c r="AZ59" s="28"/>
      <c r="BA59" s="29"/>
      <c r="BB59" s="29"/>
      <c r="BC59" s="29"/>
      <c r="BD59" s="29"/>
      <c r="BE59" s="29"/>
      <c r="BF59" s="29"/>
      <c r="BG59" s="29"/>
      <c r="BH59" s="28"/>
      <c r="BI59" s="29"/>
      <c r="BJ59" s="29"/>
      <c r="BK59" s="29"/>
      <c r="BL59" s="29"/>
      <c r="BM59" s="29"/>
      <c r="BN59" s="29"/>
      <c r="BO59" s="29"/>
      <c r="BP59" s="9">
        <v>0</v>
      </c>
      <c r="BQ59" s="1" t="s">
        <v>0</v>
      </c>
      <c r="BR59" s="1" t="s">
        <v>0</v>
      </c>
      <c r="BS59" s="1" t="s">
        <v>0</v>
      </c>
      <c r="BT59" s="1" t="s">
        <v>0</v>
      </c>
      <c r="BU59" s="1" t="s">
        <v>0</v>
      </c>
      <c r="BW59" s="1">
        <f ca="1">INDIRECT("T59")+2*INDIRECT("AB59")+3*INDIRECT("AJ59")+4*INDIRECT("AR59")+5*INDIRECT("AZ59")+6*INDIRECT("BH59")</f>
        <v>0</v>
      </c>
      <c r="BX59" s="1">
        <v>0</v>
      </c>
      <c r="BY59" s="1">
        <f ca="1">INDIRECT("U59")+2*INDIRECT("AC59")+3*INDIRECT("AK59")+4*INDIRECT("AS59")+5*INDIRECT("BA59")+6*INDIRECT("BI59")</f>
        <v>2400</v>
      </c>
      <c r="BZ59" s="1">
        <v>2400</v>
      </c>
      <c r="CA59" s="1">
        <f ca="1">INDIRECT("V59")+2*INDIRECT("AD59")+3*INDIRECT("AL59")+4*INDIRECT("AT59")+5*INDIRECT("BB59")+6*INDIRECT("BJ59")</f>
        <v>0</v>
      </c>
      <c r="CB59" s="1">
        <v>0</v>
      </c>
      <c r="CC59" s="1">
        <f ca="1">INDIRECT("W59")+2*INDIRECT("AE59")+3*INDIRECT("AM59")+4*INDIRECT("AU59")+5*INDIRECT("BC59")+6*INDIRECT("BK59")</f>
        <v>0</v>
      </c>
      <c r="CD59" s="1">
        <v>0</v>
      </c>
      <c r="CE59" s="1">
        <f ca="1">INDIRECT("X59")+2*INDIRECT("AF59")+3*INDIRECT("AN59")+4*INDIRECT("AV59")+5*INDIRECT("BD59")+6*INDIRECT("BL59")</f>
        <v>0</v>
      </c>
      <c r="CF59" s="1">
        <v>0</v>
      </c>
      <c r="CG59" s="1">
        <f ca="1">INDIRECT("Y59")+2*INDIRECT("AG59")+3*INDIRECT("AO59")+4*INDIRECT("AW59")+5*INDIRECT("BE59")+6*INDIRECT("BM59")</f>
        <v>0</v>
      </c>
      <c r="CH59" s="1">
        <v>0</v>
      </c>
      <c r="CI59" s="1">
        <f ca="1">INDIRECT("Z59")+2*INDIRECT("AH59")+3*INDIRECT("AP59")+4*INDIRECT("AX59")+5*INDIRECT("BF59")+6*INDIRECT("BN59")</f>
        <v>0</v>
      </c>
      <c r="CJ59" s="1">
        <v>0</v>
      </c>
      <c r="CK59" s="1">
        <f ca="1">INDIRECT("AA59")+2*INDIRECT("AI59")+3*INDIRECT("AQ59")+4*INDIRECT("AY59")+5*INDIRECT("BG59")+6*INDIRECT("BO59")</f>
        <v>0</v>
      </c>
      <c r="CL59" s="1">
        <v>0</v>
      </c>
      <c r="CM59" s="1">
        <f ca="1">INDIRECT("T59")+2*INDIRECT("U59")+3*INDIRECT("V59")+4*INDIRECT("W59")+5*INDIRECT("X59")+6*INDIRECT("Y59")+7*INDIRECT("Z59")+8*INDIRECT("AA59")</f>
        <v>0</v>
      </c>
      <c r="CN59" s="1">
        <v>0</v>
      </c>
      <c r="CO59" s="1">
        <f ca="1">INDIRECT("AB59")+2*INDIRECT("AC59")+3*INDIRECT("AD59")+4*INDIRECT("AE59")+5*INDIRECT("AF59")+6*INDIRECT("AG59")+7*INDIRECT("AH59")+8*INDIRECT("AI59")</f>
        <v>0</v>
      </c>
      <c r="CP59" s="1">
        <v>0</v>
      </c>
      <c r="CQ59" s="1">
        <f ca="1">INDIRECT("AJ59")+2*INDIRECT("AK59")+3*INDIRECT("AL59")+4*INDIRECT("AM59")+5*INDIRECT("AN59")+6*INDIRECT("AO59")+7*INDIRECT("AP59")+8*INDIRECT("AQ59")</f>
        <v>1600</v>
      </c>
      <c r="CR59" s="1">
        <v>1600</v>
      </c>
      <c r="CS59" s="1">
        <f ca="1">INDIRECT("AR59")+2*INDIRECT("AS59")+3*INDIRECT("AT59")+4*INDIRECT("AU59")+5*INDIRECT("AV59")+6*INDIRECT("AW59")+7*INDIRECT("AX59")+8*INDIRECT("AY59")</f>
        <v>0</v>
      </c>
      <c r="CT59" s="1">
        <v>0</v>
      </c>
      <c r="CU59" s="1">
        <f ca="1">INDIRECT("AZ59")+2*INDIRECT("BA59")+3*INDIRECT("BB59")+4*INDIRECT("BC59")+5*INDIRECT("BD59")+6*INDIRECT("BE59")+7*INDIRECT("BF59")+8*INDIRECT("BG59")</f>
        <v>0</v>
      </c>
      <c r="CV59" s="1">
        <v>0</v>
      </c>
      <c r="CW59" s="1">
        <f ca="1">INDIRECT("BH59")+2*INDIRECT("BI59")+3*INDIRECT("BJ59")+4*INDIRECT("BK59")+5*INDIRECT("BL59")+6*INDIRECT("BM59")+7*INDIRECT("BN59")+8*INDIRECT("BO59")</f>
        <v>0</v>
      </c>
      <c r="CX59" s="1">
        <v>0</v>
      </c>
    </row>
    <row r="60" spans="1:102" ht="11.25">
      <c r="A60" s="1" t="s">
        <v>0</v>
      </c>
      <c r="B60" s="1" t="s">
        <v>0</v>
      </c>
      <c r="C60" s="1" t="s">
        <v>0</v>
      </c>
      <c r="D60" s="1" t="s">
        <v>0</v>
      </c>
      <c r="E60" s="1" t="s">
        <v>38</v>
      </c>
      <c r="F60" s="7">
        <f ca="1">INDIRECT("T60")+INDIRECT("AB60")+INDIRECT("AJ60")+INDIRECT("AR60")+INDIRECT("AZ60")+INDIRECT("BH60")</f>
        <v>0</v>
      </c>
      <c r="G60" s="6">
        <f ca="1">INDIRECT("U60")+INDIRECT("AC60")+INDIRECT("AK60")+INDIRECT("AS60")+INDIRECT("BA60")+INDIRECT("BI60")</f>
        <v>800</v>
      </c>
      <c r="H60" s="6">
        <f ca="1">INDIRECT("V60")+INDIRECT("AD60")+INDIRECT("AL60")+INDIRECT("AT60")+INDIRECT("BB60")+INDIRECT("BJ60")</f>
        <v>0</v>
      </c>
      <c r="I60" s="6">
        <f ca="1">INDIRECT("W60")+INDIRECT("AE60")+INDIRECT("AM60")+INDIRECT("AU60")+INDIRECT("BC60")+INDIRECT("BK60")</f>
        <v>0</v>
      </c>
      <c r="J60" s="6">
        <f ca="1">INDIRECT("X60")+INDIRECT("AF60")+INDIRECT("AN60")+INDIRECT("AV60")+INDIRECT("BD60")+INDIRECT("BL60")</f>
        <v>0</v>
      </c>
      <c r="K60" s="6">
        <f ca="1">INDIRECT("Y60")+INDIRECT("AG60")+INDIRECT("AO60")+INDIRECT("AW60")+INDIRECT("BE60")+INDIRECT("BM60")</f>
        <v>0</v>
      </c>
      <c r="L60" s="6">
        <f ca="1">INDIRECT("Z60")+INDIRECT("AH60")+INDIRECT("AP60")+INDIRECT("AX60")+INDIRECT("BF60")+INDIRECT("BN60")</f>
        <v>0</v>
      </c>
      <c r="M60" s="6">
        <f ca="1">INDIRECT("AA60")+INDIRECT("AI60")+INDIRECT("AQ60")+INDIRECT("AY60")+INDIRECT("BG60")+INDIRECT("BO60")</f>
        <v>0</v>
      </c>
      <c r="N60" s="7">
        <f ca="1">INDIRECT("T60")+INDIRECT("U60")+INDIRECT("V60")+INDIRECT("W60")+INDIRECT("X60")+INDIRECT("Y60")+INDIRECT("Z60")+INDIRECT("AA60")</f>
        <v>0</v>
      </c>
      <c r="O60" s="6">
        <f ca="1">INDIRECT("AB60")+INDIRECT("AC60")+INDIRECT("AD60")+INDIRECT("AE60")+INDIRECT("AF60")+INDIRECT("AG60")+INDIRECT("AH60")+INDIRECT("AI60")</f>
        <v>0</v>
      </c>
      <c r="P60" s="6">
        <f ca="1">INDIRECT("AJ60")+INDIRECT("AK60")+INDIRECT("AL60")+INDIRECT("AM60")+INDIRECT("AN60")+INDIRECT("AO60")+INDIRECT("AP60")+INDIRECT("AQ60")</f>
        <v>800</v>
      </c>
      <c r="Q60" s="6">
        <f ca="1">INDIRECT("AR60")+INDIRECT("AS60")+INDIRECT("AT60")+INDIRECT("AU60")+INDIRECT("AV60")+INDIRECT("AW60")+INDIRECT("AX60")+INDIRECT("AY60")</f>
        <v>0</v>
      </c>
      <c r="R60" s="6">
        <f ca="1">INDIRECT("AZ60")+INDIRECT("BA60")+INDIRECT("BB60")+INDIRECT("BC60")+INDIRECT("BD60")+INDIRECT("BE60")+INDIRECT("BF60")+INDIRECT("BG60")</f>
        <v>0</v>
      </c>
      <c r="S60" s="6">
        <f ca="1">INDIRECT("BH60")+INDIRECT("BI60")+INDIRECT("BJ60")+INDIRECT("BK60")+INDIRECT("BL60")+INDIRECT("BM60")+INDIRECT("BN60")+INDIRECT("BO60")</f>
        <v>0</v>
      </c>
      <c r="T60" s="28"/>
      <c r="U60" s="29"/>
      <c r="V60" s="29"/>
      <c r="W60" s="29"/>
      <c r="X60" s="29"/>
      <c r="Y60" s="29"/>
      <c r="Z60" s="29"/>
      <c r="AA60" s="29"/>
      <c r="AB60" s="28"/>
      <c r="AC60" s="29"/>
      <c r="AD60" s="29"/>
      <c r="AE60" s="29"/>
      <c r="AF60" s="29"/>
      <c r="AG60" s="29"/>
      <c r="AH60" s="29"/>
      <c r="AI60" s="29"/>
      <c r="AJ60" s="28"/>
      <c r="AK60" s="29">
        <v>800</v>
      </c>
      <c r="AL60" s="29"/>
      <c r="AM60" s="29"/>
      <c r="AN60" s="29"/>
      <c r="AO60" s="29"/>
      <c r="AP60" s="29"/>
      <c r="AQ60" s="29"/>
      <c r="AR60" s="28"/>
      <c r="AS60" s="29"/>
      <c r="AT60" s="29"/>
      <c r="AU60" s="29"/>
      <c r="AV60" s="29"/>
      <c r="AW60" s="29"/>
      <c r="AX60" s="29"/>
      <c r="AY60" s="29"/>
      <c r="AZ60" s="28"/>
      <c r="BA60" s="29"/>
      <c r="BB60" s="29"/>
      <c r="BC60" s="29"/>
      <c r="BD60" s="29"/>
      <c r="BE60" s="29"/>
      <c r="BF60" s="29"/>
      <c r="BG60" s="29"/>
      <c r="BH60" s="28"/>
      <c r="BI60" s="29"/>
      <c r="BJ60" s="29"/>
      <c r="BK60" s="29"/>
      <c r="BL60" s="29"/>
      <c r="BM60" s="29"/>
      <c r="BN60" s="29"/>
      <c r="BO60" s="29"/>
      <c r="BP60" s="9">
        <v>0</v>
      </c>
      <c r="BQ60" s="1" t="s">
        <v>0</v>
      </c>
      <c r="BR60" s="1" t="s">
        <v>0</v>
      </c>
      <c r="BS60" s="1" t="s">
        <v>0</v>
      </c>
      <c r="BT60" s="1" t="s">
        <v>0</v>
      </c>
      <c r="BU60" s="1" t="s">
        <v>0</v>
      </c>
      <c r="BW60" s="1">
        <f ca="1">INDIRECT("T60")+2*INDIRECT("AB60")+3*INDIRECT("AJ60")+4*INDIRECT("AR60")+5*INDIRECT("AZ60")+6*INDIRECT("BH60")</f>
        <v>0</v>
      </c>
      <c r="BX60" s="1">
        <v>0</v>
      </c>
      <c r="BY60" s="1">
        <f ca="1">INDIRECT("U60")+2*INDIRECT("AC60")+3*INDIRECT("AK60")+4*INDIRECT("AS60")+5*INDIRECT("BA60")+6*INDIRECT("BI60")</f>
        <v>2400</v>
      </c>
      <c r="BZ60" s="1">
        <v>2400</v>
      </c>
      <c r="CA60" s="1">
        <f ca="1">INDIRECT("V60")+2*INDIRECT("AD60")+3*INDIRECT("AL60")+4*INDIRECT("AT60")+5*INDIRECT("BB60")+6*INDIRECT("BJ60")</f>
        <v>0</v>
      </c>
      <c r="CB60" s="1">
        <v>0</v>
      </c>
      <c r="CC60" s="1">
        <f ca="1">INDIRECT("W60")+2*INDIRECT("AE60")+3*INDIRECT("AM60")+4*INDIRECT("AU60")+5*INDIRECT("BC60")+6*INDIRECT("BK60")</f>
        <v>0</v>
      </c>
      <c r="CD60" s="1">
        <v>0</v>
      </c>
      <c r="CE60" s="1">
        <f ca="1">INDIRECT("X60")+2*INDIRECT("AF60")+3*INDIRECT("AN60")+4*INDIRECT("AV60")+5*INDIRECT("BD60")+6*INDIRECT("BL60")</f>
        <v>0</v>
      </c>
      <c r="CF60" s="1">
        <v>0</v>
      </c>
      <c r="CG60" s="1">
        <f ca="1">INDIRECT("Y60")+2*INDIRECT("AG60")+3*INDIRECT("AO60")+4*INDIRECT("AW60")+5*INDIRECT("BE60")+6*INDIRECT("BM60")</f>
        <v>0</v>
      </c>
      <c r="CH60" s="1">
        <v>0</v>
      </c>
      <c r="CI60" s="1">
        <f ca="1">INDIRECT("Z60")+2*INDIRECT("AH60")+3*INDIRECT("AP60")+4*INDIRECT("AX60")+5*INDIRECT("BF60")+6*INDIRECT("BN60")</f>
        <v>0</v>
      </c>
      <c r="CJ60" s="1">
        <v>0</v>
      </c>
      <c r="CK60" s="1">
        <f ca="1">INDIRECT("AA60")+2*INDIRECT("AI60")+3*INDIRECT("AQ60")+4*INDIRECT("AY60")+5*INDIRECT("BG60")+6*INDIRECT("BO60")</f>
        <v>0</v>
      </c>
      <c r="CL60" s="1">
        <v>0</v>
      </c>
      <c r="CM60" s="1">
        <f ca="1">INDIRECT("T60")+2*INDIRECT("U60")+3*INDIRECT("V60")+4*INDIRECT("W60")+5*INDIRECT("X60")+6*INDIRECT("Y60")+7*INDIRECT("Z60")+8*INDIRECT("AA60")</f>
        <v>0</v>
      </c>
      <c r="CN60" s="1">
        <v>0</v>
      </c>
      <c r="CO60" s="1">
        <f ca="1">INDIRECT("AB60")+2*INDIRECT("AC60")+3*INDIRECT("AD60")+4*INDIRECT("AE60")+5*INDIRECT("AF60")+6*INDIRECT("AG60")+7*INDIRECT("AH60")+8*INDIRECT("AI60")</f>
        <v>0</v>
      </c>
      <c r="CP60" s="1">
        <v>0</v>
      </c>
      <c r="CQ60" s="1">
        <f ca="1">INDIRECT("AJ60")+2*INDIRECT("AK60")+3*INDIRECT("AL60")+4*INDIRECT("AM60")+5*INDIRECT("AN60")+6*INDIRECT("AO60")+7*INDIRECT("AP60")+8*INDIRECT("AQ60")</f>
        <v>1600</v>
      </c>
      <c r="CR60" s="1">
        <v>1600</v>
      </c>
      <c r="CS60" s="1">
        <f ca="1">INDIRECT("AR60")+2*INDIRECT("AS60")+3*INDIRECT("AT60")+4*INDIRECT("AU60")+5*INDIRECT("AV60")+6*INDIRECT("AW60")+7*INDIRECT("AX60")+8*INDIRECT("AY60")</f>
        <v>0</v>
      </c>
      <c r="CT60" s="1">
        <v>0</v>
      </c>
      <c r="CU60" s="1">
        <f ca="1">INDIRECT("AZ60")+2*INDIRECT("BA60")+3*INDIRECT("BB60")+4*INDIRECT("BC60")+5*INDIRECT("BD60")+6*INDIRECT("BE60")+7*INDIRECT("BF60")+8*INDIRECT("BG60")</f>
        <v>0</v>
      </c>
      <c r="CV60" s="1">
        <v>0</v>
      </c>
      <c r="CW60" s="1">
        <f ca="1">INDIRECT("BH60")+2*INDIRECT("BI60")+3*INDIRECT("BJ60")+4*INDIRECT("BK60")+5*INDIRECT("BL60")+6*INDIRECT("BM60")+7*INDIRECT("BN60")+8*INDIRECT("BO60")</f>
        <v>0</v>
      </c>
      <c r="CX60" s="1">
        <v>0</v>
      </c>
    </row>
    <row r="61" spans="1:102" ht="11.25">
      <c r="A61" s="1" t="s">
        <v>0</v>
      </c>
      <c r="B61" s="1" t="s">
        <v>0</v>
      </c>
      <c r="C61" s="1" t="s">
        <v>0</v>
      </c>
      <c r="D61" s="1" t="s">
        <v>0</v>
      </c>
      <c r="E61" s="1" t="s">
        <v>42</v>
      </c>
      <c r="F61" s="7">
        <f ca="1">INDIRECT("T61")+INDIRECT("AB61")+INDIRECT("AJ61")+INDIRECT("AR61")+INDIRECT("AZ61")+INDIRECT("BH61")</f>
        <v>0</v>
      </c>
      <c r="G61" s="6">
        <f ca="1">INDIRECT("U61")+INDIRECT("AC61")+INDIRECT("AK61")+INDIRECT("AS61")+INDIRECT("BA61")+INDIRECT("BI61")</f>
        <v>0</v>
      </c>
      <c r="H61" s="6">
        <f ca="1">INDIRECT("V61")+INDIRECT("AD61")+INDIRECT("AL61")+INDIRECT("AT61")+INDIRECT("BB61")+INDIRECT("BJ61")</f>
        <v>0</v>
      </c>
      <c r="I61" s="6">
        <f ca="1">INDIRECT("W61")+INDIRECT("AE61")+INDIRECT("AM61")+INDIRECT("AU61")+INDIRECT("BC61")+INDIRECT("BK61")</f>
        <v>0</v>
      </c>
      <c r="J61" s="6">
        <f ca="1">INDIRECT("X61")+INDIRECT("AF61")+INDIRECT("AN61")+INDIRECT("AV61")+INDIRECT("BD61")+INDIRECT("BL61")</f>
        <v>0</v>
      </c>
      <c r="K61" s="6">
        <f ca="1">INDIRECT("Y61")+INDIRECT("AG61")+INDIRECT("AO61")+INDIRECT("AW61")+INDIRECT("BE61")+INDIRECT("BM61")</f>
        <v>0</v>
      </c>
      <c r="L61" s="6">
        <f ca="1">INDIRECT("Z61")+INDIRECT("AH61")+INDIRECT("AP61")+INDIRECT("AX61")+INDIRECT("BF61")+INDIRECT("BN61")</f>
        <v>0</v>
      </c>
      <c r="M61" s="6">
        <f ca="1">INDIRECT("AA61")+INDIRECT("AI61")+INDIRECT("AQ61")+INDIRECT("AY61")+INDIRECT("BG61")+INDIRECT("BO61")</f>
        <v>9800</v>
      </c>
      <c r="N61" s="7">
        <f ca="1">INDIRECT("T61")+INDIRECT("U61")+INDIRECT("V61")+INDIRECT("W61")+INDIRECT("X61")+INDIRECT("Y61")+INDIRECT("Z61")+INDIRECT("AA61")</f>
        <v>6000</v>
      </c>
      <c r="O61" s="6">
        <f ca="1">INDIRECT("AB61")+INDIRECT("AC61")+INDIRECT("AD61")+INDIRECT("AE61")+INDIRECT("AF61")+INDIRECT("AG61")+INDIRECT("AH61")+INDIRECT("AI61")</f>
        <v>0</v>
      </c>
      <c r="P61" s="6">
        <f ca="1">INDIRECT("AJ61")+INDIRECT("AK61")+INDIRECT("AL61")+INDIRECT("AM61")+INDIRECT("AN61")+INDIRECT("AO61")+INDIRECT("AP61")+INDIRECT("AQ61")</f>
        <v>0</v>
      </c>
      <c r="Q61" s="6">
        <f ca="1">INDIRECT("AR61")+INDIRECT("AS61")+INDIRECT("AT61")+INDIRECT("AU61")+INDIRECT("AV61")+INDIRECT("AW61")+INDIRECT("AX61")+INDIRECT("AY61")</f>
        <v>1470</v>
      </c>
      <c r="R61" s="6">
        <f ca="1">INDIRECT("AZ61")+INDIRECT("BA61")+INDIRECT("BB61")+INDIRECT("BC61")+INDIRECT("BD61")+INDIRECT("BE61")+INDIRECT("BF61")+INDIRECT("BG61")</f>
        <v>2330</v>
      </c>
      <c r="S61" s="6">
        <f ca="1">INDIRECT("BH61")+INDIRECT("BI61")+INDIRECT("BJ61")+INDIRECT("BK61")+INDIRECT("BL61")+INDIRECT("BM61")+INDIRECT("BN61")+INDIRECT("BO61")</f>
        <v>0</v>
      </c>
      <c r="T61" s="28"/>
      <c r="U61" s="29"/>
      <c r="V61" s="29"/>
      <c r="W61" s="29"/>
      <c r="X61" s="29"/>
      <c r="Y61" s="29"/>
      <c r="Z61" s="29"/>
      <c r="AA61" s="29">
        <v>6000</v>
      </c>
      <c r="AB61" s="28"/>
      <c r="AC61" s="29"/>
      <c r="AD61" s="29"/>
      <c r="AE61" s="29"/>
      <c r="AF61" s="29"/>
      <c r="AG61" s="29"/>
      <c r="AH61" s="29"/>
      <c r="AI61" s="29"/>
      <c r="AJ61" s="28"/>
      <c r="AK61" s="29"/>
      <c r="AL61" s="29"/>
      <c r="AM61" s="29"/>
      <c r="AN61" s="29"/>
      <c r="AO61" s="29"/>
      <c r="AP61" s="29"/>
      <c r="AQ61" s="29"/>
      <c r="AR61" s="28"/>
      <c r="AS61" s="29"/>
      <c r="AT61" s="29"/>
      <c r="AU61" s="29"/>
      <c r="AV61" s="29"/>
      <c r="AW61" s="29"/>
      <c r="AX61" s="29"/>
      <c r="AY61" s="29">
        <v>1470</v>
      </c>
      <c r="AZ61" s="28"/>
      <c r="BA61" s="29"/>
      <c r="BB61" s="29"/>
      <c r="BC61" s="29"/>
      <c r="BD61" s="29"/>
      <c r="BE61" s="29"/>
      <c r="BF61" s="29"/>
      <c r="BG61" s="29">
        <v>2330</v>
      </c>
      <c r="BH61" s="28"/>
      <c r="BI61" s="29"/>
      <c r="BJ61" s="29"/>
      <c r="BK61" s="29"/>
      <c r="BL61" s="29"/>
      <c r="BM61" s="29"/>
      <c r="BN61" s="29"/>
      <c r="BO61" s="29"/>
      <c r="BP61" s="9">
        <v>0</v>
      </c>
      <c r="BQ61" s="1" t="s">
        <v>0</v>
      </c>
      <c r="BR61" s="1" t="s">
        <v>0</v>
      </c>
      <c r="BS61" s="1" t="s">
        <v>0</v>
      </c>
      <c r="BT61" s="1" t="s">
        <v>0</v>
      </c>
      <c r="BU61" s="1" t="s">
        <v>0</v>
      </c>
      <c r="BW61" s="1">
        <f ca="1">INDIRECT("T61")+2*INDIRECT("AB61")+3*INDIRECT("AJ61")+4*INDIRECT("AR61")+5*INDIRECT("AZ61")+6*INDIRECT("BH61")</f>
        <v>0</v>
      </c>
      <c r="BX61" s="1">
        <v>0</v>
      </c>
      <c r="BY61" s="1">
        <f ca="1">INDIRECT("U61")+2*INDIRECT("AC61")+3*INDIRECT("AK61")+4*INDIRECT("AS61")+5*INDIRECT("BA61")+6*INDIRECT("BI61")</f>
        <v>0</v>
      </c>
      <c r="BZ61" s="1">
        <v>0</v>
      </c>
      <c r="CA61" s="1">
        <f ca="1">INDIRECT("V61")+2*INDIRECT("AD61")+3*INDIRECT("AL61")+4*INDIRECT("AT61")+5*INDIRECT("BB61")+6*INDIRECT("BJ61")</f>
        <v>0</v>
      </c>
      <c r="CB61" s="1">
        <v>0</v>
      </c>
      <c r="CC61" s="1">
        <f ca="1">INDIRECT("W61")+2*INDIRECT("AE61")+3*INDIRECT("AM61")+4*INDIRECT("AU61")+5*INDIRECT("BC61")+6*INDIRECT("BK61")</f>
        <v>0</v>
      </c>
      <c r="CD61" s="1">
        <v>0</v>
      </c>
      <c r="CE61" s="1">
        <f ca="1">INDIRECT("X61")+2*INDIRECT("AF61")+3*INDIRECT("AN61")+4*INDIRECT("AV61")+5*INDIRECT("BD61")+6*INDIRECT("BL61")</f>
        <v>0</v>
      </c>
      <c r="CF61" s="1">
        <v>0</v>
      </c>
      <c r="CG61" s="1">
        <f ca="1">INDIRECT("Y61")+2*INDIRECT("AG61")+3*INDIRECT("AO61")+4*INDIRECT("AW61")+5*INDIRECT("BE61")+6*INDIRECT("BM61")</f>
        <v>0</v>
      </c>
      <c r="CH61" s="1">
        <v>0</v>
      </c>
      <c r="CI61" s="1">
        <f ca="1">INDIRECT("Z61")+2*INDIRECT("AH61")+3*INDIRECT("AP61")+4*INDIRECT("AX61")+5*INDIRECT("BF61")+6*INDIRECT("BN61")</f>
        <v>0</v>
      </c>
      <c r="CJ61" s="1">
        <v>0</v>
      </c>
      <c r="CK61" s="1">
        <f ca="1">INDIRECT("AA61")+2*INDIRECT("AI61")+3*INDIRECT("AQ61")+4*INDIRECT("AY61")+5*INDIRECT("BG61")+6*INDIRECT("BO61")</f>
        <v>23530</v>
      </c>
      <c r="CL61" s="1">
        <v>23530</v>
      </c>
      <c r="CM61" s="1">
        <f ca="1">INDIRECT("T61")+2*INDIRECT("U61")+3*INDIRECT("V61")+4*INDIRECT("W61")+5*INDIRECT("X61")+6*INDIRECT("Y61")+7*INDIRECT("Z61")+8*INDIRECT("AA61")</f>
        <v>48000</v>
      </c>
      <c r="CN61" s="1">
        <v>48000</v>
      </c>
      <c r="CO61" s="1">
        <f ca="1">INDIRECT("AB61")+2*INDIRECT("AC61")+3*INDIRECT("AD61")+4*INDIRECT("AE61")+5*INDIRECT("AF61")+6*INDIRECT("AG61")+7*INDIRECT("AH61")+8*INDIRECT("AI61")</f>
        <v>0</v>
      </c>
      <c r="CP61" s="1">
        <v>0</v>
      </c>
      <c r="CQ61" s="1">
        <f ca="1">INDIRECT("AJ61")+2*INDIRECT("AK61")+3*INDIRECT("AL61")+4*INDIRECT("AM61")+5*INDIRECT("AN61")+6*INDIRECT("AO61")+7*INDIRECT("AP61")+8*INDIRECT("AQ61")</f>
        <v>0</v>
      </c>
      <c r="CR61" s="1">
        <v>0</v>
      </c>
      <c r="CS61" s="1">
        <f ca="1">INDIRECT("AR61")+2*INDIRECT("AS61")+3*INDIRECT("AT61")+4*INDIRECT("AU61")+5*INDIRECT("AV61")+6*INDIRECT("AW61")+7*INDIRECT("AX61")+8*INDIRECT("AY61")</f>
        <v>11760</v>
      </c>
      <c r="CT61" s="1">
        <v>11760</v>
      </c>
      <c r="CU61" s="1">
        <f ca="1">INDIRECT("AZ61")+2*INDIRECT("BA61")+3*INDIRECT("BB61")+4*INDIRECT("BC61")+5*INDIRECT("BD61")+6*INDIRECT("BE61")+7*INDIRECT("BF61")+8*INDIRECT("BG61")</f>
        <v>18640</v>
      </c>
      <c r="CV61" s="1">
        <v>18640</v>
      </c>
      <c r="CW61" s="1">
        <f ca="1">INDIRECT("BH61")+2*INDIRECT("BI61")+3*INDIRECT("BJ61")+4*INDIRECT("BK61")+5*INDIRECT("BL61")+6*INDIRECT("BM61")+7*INDIRECT("BN61")+8*INDIRECT("BO61")</f>
        <v>0</v>
      </c>
      <c r="CX61" s="1">
        <v>0</v>
      </c>
    </row>
    <row r="62" spans="1:73" ht="11.25">
      <c r="A62" s="1" t="s">
        <v>0</v>
      </c>
      <c r="B62" s="1" t="s">
        <v>0</v>
      </c>
      <c r="C62" s="1" t="s">
        <v>0</v>
      </c>
      <c r="D62" s="1" t="s">
        <v>0</v>
      </c>
      <c r="E62" s="1" t="s">
        <v>6</v>
      </c>
      <c r="F62" s="7">
        <f>SUM(F57:F61)</f>
        <v>0</v>
      </c>
      <c r="G62" s="6">
        <f>SUM(G57:G61)</f>
        <v>2000</v>
      </c>
      <c r="H62" s="6">
        <f>SUM(H57:H61)</f>
        <v>0</v>
      </c>
      <c r="I62" s="6">
        <f>SUM(I57:I61)</f>
        <v>0</v>
      </c>
      <c r="J62" s="6">
        <f>SUM(J57:J61)</f>
        <v>0</v>
      </c>
      <c r="K62" s="6">
        <f>SUM(K57:K61)</f>
        <v>0</v>
      </c>
      <c r="L62" s="6">
        <f>SUM(L57:L61)</f>
        <v>0</v>
      </c>
      <c r="M62" s="6">
        <f>SUM(M57:M61)</f>
        <v>9800</v>
      </c>
      <c r="N62" s="7">
        <f>SUM(N57:N61)</f>
        <v>6000</v>
      </c>
      <c r="O62" s="6">
        <f>SUM(O57:O61)</f>
        <v>0</v>
      </c>
      <c r="P62" s="6">
        <f>SUM(P57:P61)</f>
        <v>2000</v>
      </c>
      <c r="Q62" s="6">
        <f>SUM(Q57:Q61)</f>
        <v>1470</v>
      </c>
      <c r="R62" s="6">
        <f>SUM(R57:R61)</f>
        <v>2330</v>
      </c>
      <c r="S62" s="6">
        <f>SUM(S57:S61)</f>
        <v>0</v>
      </c>
      <c r="T62" s="8"/>
      <c r="U62" s="5"/>
      <c r="V62" s="5"/>
      <c r="W62" s="5"/>
      <c r="X62" s="5"/>
      <c r="Y62" s="5"/>
      <c r="Z62" s="5"/>
      <c r="AA62" s="5"/>
      <c r="AB62" s="8"/>
      <c r="AC62" s="5"/>
      <c r="AD62" s="5"/>
      <c r="AE62" s="5"/>
      <c r="AF62" s="5"/>
      <c r="AG62" s="5"/>
      <c r="AH62" s="5"/>
      <c r="AI62" s="5"/>
      <c r="AJ62" s="8"/>
      <c r="AK62" s="5"/>
      <c r="AL62" s="5"/>
      <c r="AM62" s="5"/>
      <c r="AN62" s="5"/>
      <c r="AO62" s="5"/>
      <c r="AP62" s="5"/>
      <c r="AQ62" s="5"/>
      <c r="AR62" s="8"/>
      <c r="AS62" s="5"/>
      <c r="AT62" s="5"/>
      <c r="AU62" s="5"/>
      <c r="AV62" s="5"/>
      <c r="AW62" s="5"/>
      <c r="AX62" s="5"/>
      <c r="AY62" s="5"/>
      <c r="AZ62" s="8"/>
      <c r="BA62" s="5"/>
      <c r="BB62" s="5"/>
      <c r="BC62" s="5"/>
      <c r="BD62" s="5"/>
      <c r="BE62" s="5"/>
      <c r="BF62" s="5"/>
      <c r="BG62" s="5"/>
      <c r="BH62" s="8"/>
      <c r="BI62" s="5"/>
      <c r="BJ62" s="5"/>
      <c r="BK62" s="5"/>
      <c r="BL62" s="5"/>
      <c r="BM62" s="5"/>
      <c r="BN62" s="5"/>
      <c r="BO62" s="5"/>
      <c r="BP62" s="9">
        <v>0</v>
      </c>
      <c r="BQ62" s="1" t="s">
        <v>0</v>
      </c>
      <c r="BR62" s="1" t="s">
        <v>0</v>
      </c>
      <c r="BS62" s="1" t="s">
        <v>0</v>
      </c>
      <c r="BT62" s="1" t="s">
        <v>0</v>
      </c>
      <c r="BU62" s="1" t="s">
        <v>0</v>
      </c>
    </row>
    <row r="63" spans="3:73" ht="11.25">
      <c r="C63" s="1" t="s">
        <v>0</v>
      </c>
      <c r="D63" s="1" t="s">
        <v>0</v>
      </c>
      <c r="E63" s="1" t="s">
        <v>0</v>
      </c>
      <c r="F63" s="7"/>
      <c r="G63" s="6"/>
      <c r="H63" s="6"/>
      <c r="I63" s="6"/>
      <c r="J63" s="6"/>
      <c r="K63" s="6"/>
      <c r="L63" s="6"/>
      <c r="M63" s="6"/>
      <c r="N63" s="7"/>
      <c r="O63" s="6"/>
      <c r="P63" s="6"/>
      <c r="Q63" s="6"/>
      <c r="R63" s="6"/>
      <c r="S63" s="6"/>
      <c r="T63" s="8"/>
      <c r="U63" s="5"/>
      <c r="V63" s="5"/>
      <c r="W63" s="5"/>
      <c r="X63" s="5"/>
      <c r="Y63" s="5"/>
      <c r="Z63" s="5"/>
      <c r="AA63" s="5"/>
      <c r="AB63" s="8"/>
      <c r="AC63" s="5"/>
      <c r="AD63" s="5"/>
      <c r="AE63" s="5"/>
      <c r="AF63" s="5"/>
      <c r="AG63" s="5"/>
      <c r="AH63" s="5"/>
      <c r="AI63" s="5"/>
      <c r="AJ63" s="8"/>
      <c r="AK63" s="5"/>
      <c r="AL63" s="5"/>
      <c r="AM63" s="5"/>
      <c r="AN63" s="5"/>
      <c r="AO63" s="5"/>
      <c r="AP63" s="5"/>
      <c r="AQ63" s="5"/>
      <c r="AR63" s="8"/>
      <c r="AS63" s="5"/>
      <c r="AT63" s="5"/>
      <c r="AU63" s="5"/>
      <c r="AV63" s="5"/>
      <c r="AW63" s="5"/>
      <c r="AX63" s="5"/>
      <c r="AY63" s="5"/>
      <c r="AZ63" s="8"/>
      <c r="BA63" s="5"/>
      <c r="BB63" s="5"/>
      <c r="BC63" s="5"/>
      <c r="BD63" s="5"/>
      <c r="BE63" s="5"/>
      <c r="BF63" s="5"/>
      <c r="BG63" s="5"/>
      <c r="BH63" s="8"/>
      <c r="BI63" s="5"/>
      <c r="BJ63" s="5"/>
      <c r="BK63" s="5"/>
      <c r="BL63" s="5"/>
      <c r="BM63" s="5"/>
      <c r="BN63" s="5"/>
      <c r="BO63" s="5"/>
      <c r="BP63" s="9"/>
      <c r="BT63" s="1" t="s">
        <v>0</v>
      </c>
      <c r="BU63" s="1" t="s">
        <v>0</v>
      </c>
    </row>
    <row r="64" spans="1:102" ht="11.25">
      <c r="A64" s="30" t="s">
        <v>47</v>
      </c>
      <c r="B64" s="31" t="str">
        <f>HYPERLINK("http://www.dot.ca.gov/hq/transprog/stip2004/ff_sheets/08-0260b.xls","0260B")</f>
        <v>0260B</v>
      </c>
      <c r="C64" s="30" t="s">
        <v>43</v>
      </c>
      <c r="D64" s="30" t="s">
        <v>30</v>
      </c>
      <c r="E64" s="30" t="s">
        <v>3</v>
      </c>
      <c r="F64" s="32">
        <f ca="1">INDIRECT("T64")+INDIRECT("AB64")+INDIRECT("AJ64")+INDIRECT("AR64")+INDIRECT("AZ64")+INDIRECT("BH64")</f>
        <v>0</v>
      </c>
      <c r="G64" s="33">
        <f ca="1">INDIRECT("U64")+INDIRECT("AC64")+INDIRECT("AK64")+INDIRECT("AS64")+INDIRECT("BA64")+INDIRECT("BI64")</f>
        <v>2000</v>
      </c>
      <c r="H64" s="33">
        <f ca="1">INDIRECT("V64")+INDIRECT("AD64")+INDIRECT("AL64")+INDIRECT("AT64")+INDIRECT("BB64")+INDIRECT("BJ64")</f>
        <v>0</v>
      </c>
      <c r="I64" s="33">
        <f ca="1">INDIRECT("W64")+INDIRECT("AE64")+INDIRECT("AM64")+INDIRECT("AU64")+INDIRECT("BC64")+INDIRECT("BK64")</f>
        <v>0</v>
      </c>
      <c r="J64" s="33">
        <f ca="1">INDIRECT("X64")+INDIRECT("AF64")+INDIRECT("AN64")+INDIRECT("AV64")+INDIRECT("BD64")+INDIRECT("BL64")</f>
        <v>0</v>
      </c>
      <c r="K64" s="33">
        <f ca="1">INDIRECT("Y64")+INDIRECT("AG64")+INDIRECT("AO64")+INDIRECT("AW64")+INDIRECT("BE64")+INDIRECT("BM64")</f>
        <v>0</v>
      </c>
      <c r="L64" s="33">
        <f ca="1">INDIRECT("Z64")+INDIRECT("AH64")+INDIRECT("AP64")+INDIRECT("AX64")+INDIRECT("BF64")+INDIRECT("BN64")</f>
        <v>0</v>
      </c>
      <c r="M64" s="33">
        <f ca="1">INDIRECT("AA64")+INDIRECT("AI64")+INDIRECT("AQ64")+INDIRECT("AY64")+INDIRECT("BG64")+INDIRECT("BO64")</f>
        <v>0</v>
      </c>
      <c r="N64" s="32">
        <f ca="1">INDIRECT("T64")+INDIRECT("U64")+INDIRECT("V64")+INDIRECT("W64")+INDIRECT("X64")+INDIRECT("Y64")+INDIRECT("Z64")+INDIRECT("AA64")</f>
        <v>0</v>
      </c>
      <c r="O64" s="33">
        <f ca="1">INDIRECT("AB64")+INDIRECT("AC64")+INDIRECT("AD64")+INDIRECT("AE64")+INDIRECT("AF64")+INDIRECT("AG64")+INDIRECT("AH64")+INDIRECT("AI64")</f>
        <v>0</v>
      </c>
      <c r="P64" s="33">
        <f ca="1">INDIRECT("AJ64")+INDIRECT("AK64")+INDIRECT("AL64")+INDIRECT("AM64")+INDIRECT("AN64")+INDIRECT("AO64")+INDIRECT("AP64")+INDIRECT("AQ64")</f>
        <v>2000</v>
      </c>
      <c r="Q64" s="33">
        <f ca="1">INDIRECT("AR64")+INDIRECT("AS64")+INDIRECT("AT64")+INDIRECT("AU64")+INDIRECT("AV64")+INDIRECT("AW64")+INDIRECT("AX64")+INDIRECT("AY64")</f>
        <v>0</v>
      </c>
      <c r="R64" s="33">
        <f ca="1">INDIRECT("AZ64")+INDIRECT("BA64")+INDIRECT("BB64")+INDIRECT("BC64")+INDIRECT("BD64")+INDIRECT("BE64")+INDIRECT("BF64")+INDIRECT("BG64")</f>
        <v>0</v>
      </c>
      <c r="S64" s="33">
        <f ca="1">INDIRECT("BH64")+INDIRECT("BI64")+INDIRECT("BJ64")+INDIRECT("BK64")+INDIRECT("BL64")+INDIRECT("BM64")+INDIRECT("BN64")+INDIRECT("BO64")</f>
        <v>0</v>
      </c>
      <c r="T64" s="34"/>
      <c r="U64" s="35"/>
      <c r="V64" s="35"/>
      <c r="W64" s="35"/>
      <c r="X64" s="35"/>
      <c r="Y64" s="35"/>
      <c r="Z64" s="35"/>
      <c r="AA64" s="35"/>
      <c r="AB64" s="34"/>
      <c r="AC64" s="35"/>
      <c r="AD64" s="35"/>
      <c r="AE64" s="35"/>
      <c r="AF64" s="35"/>
      <c r="AG64" s="35"/>
      <c r="AH64" s="35"/>
      <c r="AI64" s="35"/>
      <c r="AJ64" s="34"/>
      <c r="AK64" s="35">
        <v>2000</v>
      </c>
      <c r="AL64" s="35"/>
      <c r="AM64" s="35"/>
      <c r="AN64" s="35"/>
      <c r="AO64" s="35"/>
      <c r="AP64" s="35"/>
      <c r="AQ64" s="35"/>
      <c r="AR64" s="34"/>
      <c r="AS64" s="35"/>
      <c r="AT64" s="35"/>
      <c r="AU64" s="35"/>
      <c r="AV64" s="35"/>
      <c r="AW64" s="35"/>
      <c r="AX64" s="35"/>
      <c r="AY64" s="35"/>
      <c r="AZ64" s="34"/>
      <c r="BA64" s="35"/>
      <c r="BB64" s="35"/>
      <c r="BC64" s="35"/>
      <c r="BD64" s="35"/>
      <c r="BE64" s="35"/>
      <c r="BF64" s="35"/>
      <c r="BG64" s="35"/>
      <c r="BH64" s="34"/>
      <c r="BI64" s="35"/>
      <c r="BJ64" s="35"/>
      <c r="BK64" s="35"/>
      <c r="BL64" s="35"/>
      <c r="BM64" s="35"/>
      <c r="BN64" s="35"/>
      <c r="BO64" s="36"/>
      <c r="BP64" s="9">
        <v>10900001293</v>
      </c>
      <c r="BQ64" s="1" t="s">
        <v>3</v>
      </c>
      <c r="BR64" s="1" t="s">
        <v>0</v>
      </c>
      <c r="BS64" s="1" t="s">
        <v>0</v>
      </c>
      <c r="BT64" s="1" t="s">
        <v>0</v>
      </c>
      <c r="BU64" s="1" t="s">
        <v>32</v>
      </c>
      <c r="BW64" s="1">
        <f ca="1">INDIRECT("T64")+2*INDIRECT("AB64")+3*INDIRECT("AJ64")+4*INDIRECT("AR64")+5*INDIRECT("AZ64")+6*INDIRECT("BH64")</f>
        <v>0</v>
      </c>
      <c r="BX64" s="1">
        <v>0</v>
      </c>
      <c r="BY64" s="1">
        <f ca="1">INDIRECT("U64")+2*INDIRECT("AC64")+3*INDIRECT("AK64")+4*INDIRECT("AS64")+5*INDIRECT("BA64")+6*INDIRECT("BI64")</f>
        <v>6000</v>
      </c>
      <c r="BZ64" s="1">
        <v>6000</v>
      </c>
      <c r="CA64" s="1">
        <f ca="1">INDIRECT("V64")+2*INDIRECT("AD64")+3*INDIRECT("AL64")+4*INDIRECT("AT64")+5*INDIRECT("BB64")+6*INDIRECT("BJ64")</f>
        <v>0</v>
      </c>
      <c r="CB64" s="1">
        <v>0</v>
      </c>
      <c r="CC64" s="1">
        <f ca="1">INDIRECT("W64")+2*INDIRECT("AE64")+3*INDIRECT("AM64")+4*INDIRECT("AU64")+5*INDIRECT("BC64")+6*INDIRECT("BK64")</f>
        <v>0</v>
      </c>
      <c r="CD64" s="1">
        <v>0</v>
      </c>
      <c r="CE64" s="1">
        <f ca="1">INDIRECT("X64")+2*INDIRECT("AF64")+3*INDIRECT("AN64")+4*INDIRECT("AV64")+5*INDIRECT("BD64")+6*INDIRECT("BL64")</f>
        <v>0</v>
      </c>
      <c r="CF64" s="1">
        <v>0</v>
      </c>
      <c r="CG64" s="1">
        <f ca="1">INDIRECT("Y64")+2*INDIRECT("AG64")+3*INDIRECT("AO64")+4*INDIRECT("AW64")+5*INDIRECT("BE64")+6*INDIRECT("BM64")</f>
        <v>0</v>
      </c>
      <c r="CH64" s="1">
        <v>0</v>
      </c>
      <c r="CI64" s="1">
        <f ca="1">INDIRECT("Z64")+2*INDIRECT("AH64")+3*INDIRECT("AP64")+4*INDIRECT("AX64")+5*INDIRECT("BF64")+6*INDIRECT("BN64")</f>
        <v>0</v>
      </c>
      <c r="CJ64" s="1">
        <v>0</v>
      </c>
      <c r="CK64" s="1">
        <f ca="1">INDIRECT("AA64")+2*INDIRECT("AI64")+3*INDIRECT("AQ64")+4*INDIRECT("AY64")+5*INDIRECT("BG64")+6*INDIRECT("BO64")</f>
        <v>0</v>
      </c>
      <c r="CL64" s="1">
        <v>0</v>
      </c>
      <c r="CM64" s="1">
        <f ca="1">INDIRECT("T64")+2*INDIRECT("U64")+3*INDIRECT("V64")+4*INDIRECT("W64")+5*INDIRECT("X64")+6*INDIRECT("Y64")+7*INDIRECT("Z64")+8*INDIRECT("AA64")</f>
        <v>0</v>
      </c>
      <c r="CN64" s="1">
        <v>0</v>
      </c>
      <c r="CO64" s="1">
        <f ca="1">INDIRECT("AB64")+2*INDIRECT("AC64")+3*INDIRECT("AD64")+4*INDIRECT("AE64")+5*INDIRECT("AF64")+6*INDIRECT("AG64")+7*INDIRECT("AH64")+8*INDIRECT("AI64")</f>
        <v>0</v>
      </c>
      <c r="CP64" s="1">
        <v>0</v>
      </c>
      <c r="CQ64" s="1">
        <f ca="1">INDIRECT("AJ64")+2*INDIRECT("AK64")+3*INDIRECT("AL64")+4*INDIRECT("AM64")+5*INDIRECT("AN64")+6*INDIRECT("AO64")+7*INDIRECT("AP64")+8*INDIRECT("AQ64")</f>
        <v>4000</v>
      </c>
      <c r="CR64" s="1">
        <v>4000</v>
      </c>
      <c r="CS64" s="1">
        <f ca="1">INDIRECT("AR64")+2*INDIRECT("AS64")+3*INDIRECT("AT64")+4*INDIRECT("AU64")+5*INDIRECT("AV64")+6*INDIRECT("AW64")+7*INDIRECT("AX64")+8*INDIRECT("AY64")</f>
        <v>0</v>
      </c>
      <c r="CT64" s="1">
        <v>0</v>
      </c>
      <c r="CU64" s="1">
        <f ca="1">INDIRECT("AZ64")+2*INDIRECT("BA64")+3*INDIRECT("BB64")+4*INDIRECT("BC64")+5*INDIRECT("BD64")+6*INDIRECT("BE64")+7*INDIRECT("BF64")+8*INDIRECT("BG64")</f>
        <v>0</v>
      </c>
      <c r="CV64" s="1">
        <v>0</v>
      </c>
      <c r="CW64" s="1">
        <f ca="1">INDIRECT("BH64")+2*INDIRECT("BI64")+3*INDIRECT("BJ64")+4*INDIRECT("BK64")+5*INDIRECT("BL64")+6*INDIRECT("BM64")+7*INDIRECT("BN64")+8*INDIRECT("BO64")</f>
        <v>0</v>
      </c>
      <c r="CX64" s="1">
        <v>0</v>
      </c>
    </row>
    <row r="65" spans="1:102" ht="11.25">
      <c r="A65" s="1" t="s">
        <v>0</v>
      </c>
      <c r="B65" s="1" t="s">
        <v>48</v>
      </c>
      <c r="C65" s="1" t="s">
        <v>49</v>
      </c>
      <c r="D65" s="1" t="s">
        <v>50</v>
      </c>
      <c r="E65" s="1" t="s">
        <v>36</v>
      </c>
      <c r="F65" s="7">
        <f ca="1">INDIRECT("T65")+INDIRECT("AB65")+INDIRECT("AJ65")+INDIRECT("AR65")+INDIRECT("AZ65")+INDIRECT("BH65")</f>
        <v>0</v>
      </c>
      <c r="G65" s="6">
        <f ca="1">INDIRECT("U65")+INDIRECT("AC65")+INDIRECT("AK65")+INDIRECT("AS65")+INDIRECT("BA65")+INDIRECT("BI65")</f>
        <v>2000</v>
      </c>
      <c r="H65" s="6">
        <f ca="1">INDIRECT("V65")+INDIRECT("AD65")+INDIRECT("AL65")+INDIRECT("AT65")+INDIRECT("BB65")+INDIRECT("BJ65")</f>
        <v>0</v>
      </c>
      <c r="I65" s="6">
        <f ca="1">INDIRECT("W65")+INDIRECT("AE65")+INDIRECT("AM65")+INDIRECT("AU65")+INDIRECT("BC65")+INDIRECT("BK65")</f>
        <v>0</v>
      </c>
      <c r="J65" s="6">
        <f ca="1">INDIRECT("X65")+INDIRECT("AF65")+INDIRECT("AN65")+INDIRECT("AV65")+INDIRECT("BD65")+INDIRECT("BL65")</f>
        <v>0</v>
      </c>
      <c r="K65" s="6">
        <f ca="1">INDIRECT("Y65")+INDIRECT("AG65")+INDIRECT("AO65")+INDIRECT("AW65")+INDIRECT("BE65")+INDIRECT("BM65")</f>
        <v>0</v>
      </c>
      <c r="L65" s="6">
        <f ca="1">INDIRECT("Z65")+INDIRECT("AH65")+INDIRECT("AP65")+INDIRECT("AX65")+INDIRECT("BF65")+INDIRECT("BN65")</f>
        <v>0</v>
      </c>
      <c r="M65" s="6">
        <f ca="1">INDIRECT("AA65")+INDIRECT("AI65")+INDIRECT("AQ65")+INDIRECT("AY65")+INDIRECT("BG65")+INDIRECT("BO65")</f>
        <v>0</v>
      </c>
      <c r="N65" s="7">
        <f ca="1">INDIRECT("T65")+INDIRECT("U65")+INDIRECT("V65")+INDIRECT("W65")+INDIRECT("X65")+INDIRECT("Y65")+INDIRECT("Z65")+INDIRECT("AA65")</f>
        <v>0</v>
      </c>
      <c r="O65" s="6">
        <f ca="1">INDIRECT("AB65")+INDIRECT("AC65")+INDIRECT("AD65")+INDIRECT("AE65")+INDIRECT("AF65")+INDIRECT("AG65")+INDIRECT("AH65")+INDIRECT("AI65")</f>
        <v>0</v>
      </c>
      <c r="P65" s="6">
        <f ca="1">INDIRECT("AJ65")+INDIRECT("AK65")+INDIRECT("AL65")+INDIRECT("AM65")+INDIRECT("AN65")+INDIRECT("AO65")+INDIRECT("AP65")+INDIRECT("AQ65")</f>
        <v>2000</v>
      </c>
      <c r="Q65" s="6">
        <f ca="1">INDIRECT("AR65")+INDIRECT("AS65")+INDIRECT("AT65")+INDIRECT("AU65")+INDIRECT("AV65")+INDIRECT("AW65")+INDIRECT("AX65")+INDIRECT("AY65")</f>
        <v>0</v>
      </c>
      <c r="R65" s="6">
        <f ca="1">INDIRECT("AZ65")+INDIRECT("BA65")+INDIRECT("BB65")+INDIRECT("BC65")+INDIRECT("BD65")+INDIRECT("BE65")+INDIRECT("BF65")+INDIRECT("BG65")</f>
        <v>0</v>
      </c>
      <c r="S65" s="6">
        <f ca="1">INDIRECT("BH65")+INDIRECT("BI65")+INDIRECT("BJ65")+INDIRECT("BK65")+INDIRECT("BL65")+INDIRECT("BM65")+INDIRECT("BN65")+INDIRECT("BO65")</f>
        <v>0</v>
      </c>
      <c r="T65" s="28"/>
      <c r="U65" s="29"/>
      <c r="V65" s="29"/>
      <c r="W65" s="29"/>
      <c r="X65" s="29"/>
      <c r="Y65" s="29"/>
      <c r="Z65" s="29"/>
      <c r="AA65" s="29"/>
      <c r="AB65" s="28"/>
      <c r="AC65" s="29"/>
      <c r="AD65" s="29"/>
      <c r="AE65" s="29"/>
      <c r="AF65" s="29"/>
      <c r="AG65" s="29"/>
      <c r="AH65" s="29"/>
      <c r="AI65" s="29"/>
      <c r="AJ65" s="28"/>
      <c r="AK65" s="29">
        <v>2000</v>
      </c>
      <c r="AL65" s="29"/>
      <c r="AM65" s="29"/>
      <c r="AN65" s="29"/>
      <c r="AO65" s="29"/>
      <c r="AP65" s="29"/>
      <c r="AQ65" s="29"/>
      <c r="AR65" s="28"/>
      <c r="AS65" s="29"/>
      <c r="AT65" s="29"/>
      <c r="AU65" s="29"/>
      <c r="AV65" s="29"/>
      <c r="AW65" s="29"/>
      <c r="AX65" s="29"/>
      <c r="AY65" s="29"/>
      <c r="AZ65" s="28"/>
      <c r="BA65" s="29"/>
      <c r="BB65" s="29"/>
      <c r="BC65" s="29"/>
      <c r="BD65" s="29"/>
      <c r="BE65" s="29"/>
      <c r="BF65" s="29"/>
      <c r="BG65" s="29"/>
      <c r="BH65" s="28"/>
      <c r="BI65" s="29"/>
      <c r="BJ65" s="29"/>
      <c r="BK65" s="29"/>
      <c r="BL65" s="29"/>
      <c r="BM65" s="29"/>
      <c r="BN65" s="29"/>
      <c r="BO65" s="29"/>
      <c r="BP65" s="9">
        <v>0</v>
      </c>
      <c r="BQ65" s="1" t="s">
        <v>0</v>
      </c>
      <c r="BR65" s="1" t="s">
        <v>0</v>
      </c>
      <c r="BS65" s="1" t="s">
        <v>0</v>
      </c>
      <c r="BT65" s="1" t="s">
        <v>0</v>
      </c>
      <c r="BU65" s="1" t="s">
        <v>0</v>
      </c>
      <c r="BW65" s="1">
        <f ca="1">INDIRECT("T65")+2*INDIRECT("AB65")+3*INDIRECT("AJ65")+4*INDIRECT("AR65")+5*INDIRECT("AZ65")+6*INDIRECT("BH65")</f>
        <v>0</v>
      </c>
      <c r="BX65" s="1">
        <v>0</v>
      </c>
      <c r="BY65" s="1">
        <f ca="1">INDIRECT("U65")+2*INDIRECT("AC65")+3*INDIRECT("AK65")+4*INDIRECT("AS65")+5*INDIRECT("BA65")+6*INDIRECT("BI65")</f>
        <v>6000</v>
      </c>
      <c r="BZ65" s="1">
        <v>6000</v>
      </c>
      <c r="CA65" s="1">
        <f ca="1">INDIRECT("V65")+2*INDIRECT("AD65")+3*INDIRECT("AL65")+4*INDIRECT("AT65")+5*INDIRECT("BB65")+6*INDIRECT("BJ65")</f>
        <v>0</v>
      </c>
      <c r="CB65" s="1">
        <v>0</v>
      </c>
      <c r="CC65" s="1">
        <f ca="1">INDIRECT("W65")+2*INDIRECT("AE65")+3*INDIRECT("AM65")+4*INDIRECT("AU65")+5*INDIRECT("BC65")+6*INDIRECT("BK65")</f>
        <v>0</v>
      </c>
      <c r="CD65" s="1">
        <v>0</v>
      </c>
      <c r="CE65" s="1">
        <f ca="1">INDIRECT("X65")+2*INDIRECT("AF65")+3*INDIRECT("AN65")+4*INDIRECT("AV65")+5*INDIRECT("BD65")+6*INDIRECT("BL65")</f>
        <v>0</v>
      </c>
      <c r="CF65" s="1">
        <v>0</v>
      </c>
      <c r="CG65" s="1">
        <f ca="1">INDIRECT("Y65")+2*INDIRECT("AG65")+3*INDIRECT("AO65")+4*INDIRECT("AW65")+5*INDIRECT("BE65")+6*INDIRECT("BM65")</f>
        <v>0</v>
      </c>
      <c r="CH65" s="1">
        <v>0</v>
      </c>
      <c r="CI65" s="1">
        <f ca="1">INDIRECT("Z65")+2*INDIRECT("AH65")+3*INDIRECT("AP65")+4*INDIRECT("AX65")+5*INDIRECT("BF65")+6*INDIRECT("BN65")</f>
        <v>0</v>
      </c>
      <c r="CJ65" s="1">
        <v>0</v>
      </c>
      <c r="CK65" s="1">
        <f ca="1">INDIRECT("AA65")+2*INDIRECT("AI65")+3*INDIRECT("AQ65")+4*INDIRECT("AY65")+5*INDIRECT("BG65")+6*INDIRECT("BO65")</f>
        <v>0</v>
      </c>
      <c r="CL65" s="1">
        <v>0</v>
      </c>
      <c r="CM65" s="1">
        <f ca="1">INDIRECT("T65")+2*INDIRECT("U65")+3*INDIRECT("V65")+4*INDIRECT("W65")+5*INDIRECT("X65")+6*INDIRECT("Y65")+7*INDIRECT("Z65")+8*INDIRECT("AA65")</f>
        <v>0</v>
      </c>
      <c r="CN65" s="1">
        <v>0</v>
      </c>
      <c r="CO65" s="1">
        <f ca="1">INDIRECT("AB65")+2*INDIRECT("AC65")+3*INDIRECT("AD65")+4*INDIRECT("AE65")+5*INDIRECT("AF65")+6*INDIRECT("AG65")+7*INDIRECT("AH65")+8*INDIRECT("AI65")</f>
        <v>0</v>
      </c>
      <c r="CP65" s="1">
        <v>0</v>
      </c>
      <c r="CQ65" s="1">
        <f ca="1">INDIRECT("AJ65")+2*INDIRECT("AK65")+3*INDIRECT("AL65")+4*INDIRECT("AM65")+5*INDIRECT("AN65")+6*INDIRECT("AO65")+7*INDIRECT("AP65")+8*INDIRECT("AQ65")</f>
        <v>4000</v>
      </c>
      <c r="CR65" s="1">
        <v>4000</v>
      </c>
      <c r="CS65" s="1">
        <f ca="1">INDIRECT("AR65")+2*INDIRECT("AS65")+3*INDIRECT("AT65")+4*INDIRECT("AU65")+5*INDIRECT("AV65")+6*INDIRECT("AW65")+7*INDIRECT("AX65")+8*INDIRECT("AY65")</f>
        <v>0</v>
      </c>
      <c r="CT65" s="1">
        <v>0</v>
      </c>
      <c r="CU65" s="1">
        <f ca="1">INDIRECT("AZ65")+2*INDIRECT("BA65")+3*INDIRECT("BB65")+4*INDIRECT("BC65")+5*INDIRECT("BD65")+6*INDIRECT("BE65")+7*INDIRECT("BF65")+8*INDIRECT("BG65")</f>
        <v>0</v>
      </c>
      <c r="CV65" s="1">
        <v>0</v>
      </c>
      <c r="CW65" s="1">
        <f ca="1">INDIRECT("BH65")+2*INDIRECT("BI65")+3*INDIRECT("BJ65")+4*INDIRECT("BK65")+5*INDIRECT("BL65")+6*INDIRECT("BM65")+7*INDIRECT("BN65")+8*INDIRECT("BO65")</f>
        <v>0</v>
      </c>
      <c r="CX65" s="1">
        <v>0</v>
      </c>
    </row>
    <row r="66" spans="1:102" ht="11.25">
      <c r="A66" s="25"/>
      <c r="B66" s="25"/>
      <c r="C66" s="27" t="s">
        <v>92</v>
      </c>
      <c r="D66" s="26" t="s">
        <v>0</v>
      </c>
      <c r="E66" s="1" t="s">
        <v>37</v>
      </c>
      <c r="F66" s="7">
        <f ca="1">INDIRECT("T66")+INDIRECT("AB66")+INDIRECT("AJ66")+INDIRECT("AR66")+INDIRECT("AZ66")+INDIRECT("BH66")</f>
        <v>0</v>
      </c>
      <c r="G66" s="6">
        <f ca="1">INDIRECT("U66")+INDIRECT("AC66")+INDIRECT("AK66")+INDIRECT("AS66")+INDIRECT("BA66")+INDIRECT("BI66")</f>
        <v>2000</v>
      </c>
      <c r="H66" s="6">
        <f ca="1">INDIRECT("V66")+INDIRECT("AD66")+INDIRECT("AL66")+INDIRECT("AT66")+INDIRECT("BB66")+INDIRECT("BJ66")</f>
        <v>0</v>
      </c>
      <c r="I66" s="6">
        <f ca="1">INDIRECT("W66")+INDIRECT("AE66")+INDIRECT("AM66")+INDIRECT("AU66")+INDIRECT("BC66")+INDIRECT("BK66")</f>
        <v>0</v>
      </c>
      <c r="J66" s="6">
        <f ca="1">INDIRECT("X66")+INDIRECT("AF66")+INDIRECT("AN66")+INDIRECT("AV66")+INDIRECT("BD66")+INDIRECT("BL66")</f>
        <v>0</v>
      </c>
      <c r="K66" s="6">
        <f ca="1">INDIRECT("Y66")+INDIRECT("AG66")+INDIRECT("AO66")+INDIRECT("AW66")+INDIRECT("BE66")+INDIRECT("BM66")</f>
        <v>0</v>
      </c>
      <c r="L66" s="6">
        <f ca="1">INDIRECT("Z66")+INDIRECT("AH66")+INDIRECT("AP66")+INDIRECT("AX66")+INDIRECT("BF66")+INDIRECT("BN66")</f>
        <v>0</v>
      </c>
      <c r="M66" s="6">
        <f ca="1">INDIRECT("AA66")+INDIRECT("AI66")+INDIRECT("AQ66")+INDIRECT("AY66")+INDIRECT("BG66")+INDIRECT("BO66")</f>
        <v>0</v>
      </c>
      <c r="N66" s="7">
        <f ca="1">INDIRECT("T66")+INDIRECT("U66")+INDIRECT("V66")+INDIRECT("W66")+INDIRECT("X66")+INDIRECT("Y66")+INDIRECT("Z66")+INDIRECT("AA66")</f>
        <v>0</v>
      </c>
      <c r="O66" s="6">
        <f ca="1">INDIRECT("AB66")+INDIRECT("AC66")+INDIRECT("AD66")+INDIRECT("AE66")+INDIRECT("AF66")+INDIRECT("AG66")+INDIRECT("AH66")+INDIRECT("AI66")</f>
        <v>0</v>
      </c>
      <c r="P66" s="6">
        <f ca="1">INDIRECT("AJ66")+INDIRECT("AK66")+INDIRECT("AL66")+INDIRECT("AM66")+INDIRECT("AN66")+INDIRECT("AO66")+INDIRECT("AP66")+INDIRECT("AQ66")</f>
        <v>2000</v>
      </c>
      <c r="Q66" s="6">
        <f ca="1">INDIRECT("AR66")+INDIRECT("AS66")+INDIRECT("AT66")+INDIRECT("AU66")+INDIRECT("AV66")+INDIRECT("AW66")+INDIRECT("AX66")+INDIRECT("AY66")</f>
        <v>0</v>
      </c>
      <c r="R66" s="6">
        <f ca="1">INDIRECT("AZ66")+INDIRECT("BA66")+INDIRECT("BB66")+INDIRECT("BC66")+INDIRECT("BD66")+INDIRECT("BE66")+INDIRECT("BF66")+INDIRECT("BG66")</f>
        <v>0</v>
      </c>
      <c r="S66" s="6">
        <f ca="1">INDIRECT("BH66")+INDIRECT("BI66")+INDIRECT("BJ66")+INDIRECT("BK66")+INDIRECT("BL66")+INDIRECT("BM66")+INDIRECT("BN66")+INDIRECT("BO66")</f>
        <v>0</v>
      </c>
      <c r="T66" s="28"/>
      <c r="U66" s="29"/>
      <c r="V66" s="29"/>
      <c r="W66" s="29"/>
      <c r="X66" s="29"/>
      <c r="Y66" s="29"/>
      <c r="Z66" s="29"/>
      <c r="AA66" s="29"/>
      <c r="AB66" s="28"/>
      <c r="AC66" s="29"/>
      <c r="AD66" s="29"/>
      <c r="AE66" s="29"/>
      <c r="AF66" s="29"/>
      <c r="AG66" s="29"/>
      <c r="AH66" s="29"/>
      <c r="AI66" s="29"/>
      <c r="AJ66" s="28"/>
      <c r="AK66" s="29">
        <v>2000</v>
      </c>
      <c r="AL66" s="29"/>
      <c r="AM66" s="29"/>
      <c r="AN66" s="29"/>
      <c r="AO66" s="29"/>
      <c r="AP66" s="29"/>
      <c r="AQ66" s="29"/>
      <c r="AR66" s="28"/>
      <c r="AS66" s="29"/>
      <c r="AT66" s="29"/>
      <c r="AU66" s="29"/>
      <c r="AV66" s="29"/>
      <c r="AW66" s="29"/>
      <c r="AX66" s="29"/>
      <c r="AY66" s="29"/>
      <c r="AZ66" s="28"/>
      <c r="BA66" s="29"/>
      <c r="BB66" s="29"/>
      <c r="BC66" s="29"/>
      <c r="BD66" s="29"/>
      <c r="BE66" s="29"/>
      <c r="BF66" s="29"/>
      <c r="BG66" s="29"/>
      <c r="BH66" s="28"/>
      <c r="BI66" s="29"/>
      <c r="BJ66" s="29"/>
      <c r="BK66" s="29"/>
      <c r="BL66" s="29"/>
      <c r="BM66" s="29"/>
      <c r="BN66" s="29"/>
      <c r="BO66" s="29"/>
      <c r="BP66" s="9">
        <v>0</v>
      </c>
      <c r="BQ66" s="1" t="s">
        <v>0</v>
      </c>
      <c r="BR66" s="1" t="s">
        <v>0</v>
      </c>
      <c r="BS66" s="1" t="s">
        <v>0</v>
      </c>
      <c r="BT66" s="1" t="s">
        <v>0</v>
      </c>
      <c r="BU66" s="1" t="s">
        <v>0</v>
      </c>
      <c r="BW66" s="1">
        <f ca="1">INDIRECT("T66")+2*INDIRECT("AB66")+3*INDIRECT("AJ66")+4*INDIRECT("AR66")+5*INDIRECT("AZ66")+6*INDIRECT("BH66")</f>
        <v>0</v>
      </c>
      <c r="BX66" s="1">
        <v>0</v>
      </c>
      <c r="BY66" s="1">
        <f ca="1">INDIRECT("U66")+2*INDIRECT("AC66")+3*INDIRECT("AK66")+4*INDIRECT("AS66")+5*INDIRECT("BA66")+6*INDIRECT("BI66")</f>
        <v>6000</v>
      </c>
      <c r="BZ66" s="1">
        <v>6000</v>
      </c>
      <c r="CA66" s="1">
        <f ca="1">INDIRECT("V66")+2*INDIRECT("AD66")+3*INDIRECT("AL66")+4*INDIRECT("AT66")+5*INDIRECT("BB66")+6*INDIRECT("BJ66")</f>
        <v>0</v>
      </c>
      <c r="CB66" s="1">
        <v>0</v>
      </c>
      <c r="CC66" s="1">
        <f ca="1">INDIRECT("W66")+2*INDIRECT("AE66")+3*INDIRECT("AM66")+4*INDIRECT("AU66")+5*INDIRECT("BC66")+6*INDIRECT("BK66")</f>
        <v>0</v>
      </c>
      <c r="CD66" s="1">
        <v>0</v>
      </c>
      <c r="CE66" s="1">
        <f ca="1">INDIRECT("X66")+2*INDIRECT("AF66")+3*INDIRECT("AN66")+4*INDIRECT("AV66")+5*INDIRECT("BD66")+6*INDIRECT("BL66")</f>
        <v>0</v>
      </c>
      <c r="CF66" s="1">
        <v>0</v>
      </c>
      <c r="CG66" s="1">
        <f ca="1">INDIRECT("Y66")+2*INDIRECT("AG66")+3*INDIRECT("AO66")+4*INDIRECT("AW66")+5*INDIRECT("BE66")+6*INDIRECT("BM66")</f>
        <v>0</v>
      </c>
      <c r="CH66" s="1">
        <v>0</v>
      </c>
      <c r="CI66" s="1">
        <f ca="1">INDIRECT("Z66")+2*INDIRECT("AH66")+3*INDIRECT("AP66")+4*INDIRECT("AX66")+5*INDIRECT("BF66")+6*INDIRECT("BN66")</f>
        <v>0</v>
      </c>
      <c r="CJ66" s="1">
        <v>0</v>
      </c>
      <c r="CK66" s="1">
        <f ca="1">INDIRECT("AA66")+2*INDIRECT("AI66")+3*INDIRECT("AQ66")+4*INDIRECT("AY66")+5*INDIRECT("BG66")+6*INDIRECT("BO66")</f>
        <v>0</v>
      </c>
      <c r="CL66" s="1">
        <v>0</v>
      </c>
      <c r="CM66" s="1">
        <f ca="1">INDIRECT("T66")+2*INDIRECT("U66")+3*INDIRECT("V66")+4*INDIRECT("W66")+5*INDIRECT("X66")+6*INDIRECT("Y66")+7*INDIRECT("Z66")+8*INDIRECT("AA66")</f>
        <v>0</v>
      </c>
      <c r="CN66" s="1">
        <v>0</v>
      </c>
      <c r="CO66" s="1">
        <f ca="1">INDIRECT("AB66")+2*INDIRECT("AC66")+3*INDIRECT("AD66")+4*INDIRECT("AE66")+5*INDIRECT("AF66")+6*INDIRECT("AG66")+7*INDIRECT("AH66")+8*INDIRECT("AI66")</f>
        <v>0</v>
      </c>
      <c r="CP66" s="1">
        <v>0</v>
      </c>
      <c r="CQ66" s="1">
        <f ca="1">INDIRECT("AJ66")+2*INDIRECT("AK66")+3*INDIRECT("AL66")+4*INDIRECT("AM66")+5*INDIRECT("AN66")+6*INDIRECT("AO66")+7*INDIRECT("AP66")+8*INDIRECT("AQ66")</f>
        <v>4000</v>
      </c>
      <c r="CR66" s="1">
        <v>4000</v>
      </c>
      <c r="CS66" s="1">
        <f ca="1">INDIRECT("AR66")+2*INDIRECT("AS66")+3*INDIRECT("AT66")+4*INDIRECT("AU66")+5*INDIRECT("AV66")+6*INDIRECT("AW66")+7*INDIRECT("AX66")+8*INDIRECT("AY66")</f>
        <v>0</v>
      </c>
      <c r="CT66" s="1">
        <v>0</v>
      </c>
      <c r="CU66" s="1">
        <f ca="1">INDIRECT("AZ66")+2*INDIRECT("BA66")+3*INDIRECT("BB66")+4*INDIRECT("BC66")+5*INDIRECT("BD66")+6*INDIRECT("BE66")+7*INDIRECT("BF66")+8*INDIRECT("BG66")</f>
        <v>0</v>
      </c>
      <c r="CV66" s="1">
        <v>0</v>
      </c>
      <c r="CW66" s="1">
        <f ca="1">INDIRECT("BH66")+2*INDIRECT("BI66")+3*INDIRECT("BJ66")+4*INDIRECT("BK66")+5*INDIRECT("BL66")+6*INDIRECT("BM66")+7*INDIRECT("BN66")+8*INDIRECT("BO66")</f>
        <v>0</v>
      </c>
      <c r="CX66" s="1">
        <v>0</v>
      </c>
    </row>
    <row r="67" spans="1:102" ht="11.25">
      <c r="A67" s="1" t="s">
        <v>0</v>
      </c>
      <c r="B67" s="1" t="s">
        <v>0</v>
      </c>
      <c r="C67" s="1" t="s">
        <v>0</v>
      </c>
      <c r="D67" s="1" t="s">
        <v>0</v>
      </c>
      <c r="E67" s="1" t="s">
        <v>51</v>
      </c>
      <c r="F67" s="7">
        <f ca="1">INDIRECT("T67")+INDIRECT("AB67")+INDIRECT("AJ67")+INDIRECT("AR67")+INDIRECT("AZ67")+INDIRECT("BH67")</f>
        <v>0</v>
      </c>
      <c r="G67" s="6">
        <f ca="1">INDIRECT("U67")+INDIRECT("AC67")+INDIRECT("AK67")+INDIRECT("AS67")+INDIRECT("BA67")+INDIRECT("BI67")</f>
        <v>4000</v>
      </c>
      <c r="H67" s="6">
        <f ca="1">INDIRECT("V67")+INDIRECT("AD67")+INDIRECT("AL67")+INDIRECT("AT67")+INDIRECT("BB67")+INDIRECT("BJ67")</f>
        <v>0</v>
      </c>
      <c r="I67" s="6">
        <f ca="1">INDIRECT("W67")+INDIRECT("AE67")+INDIRECT("AM67")+INDIRECT("AU67")+INDIRECT("BC67")+INDIRECT("BK67")</f>
        <v>0</v>
      </c>
      <c r="J67" s="6">
        <f ca="1">INDIRECT("X67")+INDIRECT("AF67")+INDIRECT("AN67")+INDIRECT("AV67")+INDIRECT("BD67")+INDIRECT("BL67")</f>
        <v>0</v>
      </c>
      <c r="K67" s="6">
        <f ca="1">INDIRECT("Y67")+INDIRECT("AG67")+INDIRECT("AO67")+INDIRECT("AW67")+INDIRECT("BE67")+INDIRECT("BM67")</f>
        <v>0</v>
      </c>
      <c r="L67" s="6">
        <f ca="1">INDIRECT("Z67")+INDIRECT("AH67")+INDIRECT("AP67")+INDIRECT("AX67")+INDIRECT("BF67")+INDIRECT("BN67")</f>
        <v>0</v>
      </c>
      <c r="M67" s="6">
        <f ca="1">INDIRECT("AA67")+INDIRECT("AI67")+INDIRECT("AQ67")+INDIRECT("AY67")+INDIRECT("BG67")+INDIRECT("BO67")</f>
        <v>0</v>
      </c>
      <c r="N67" s="7">
        <f ca="1">INDIRECT("T67")+INDIRECT("U67")+INDIRECT("V67")+INDIRECT("W67")+INDIRECT("X67")+INDIRECT("Y67")+INDIRECT("Z67")+INDIRECT("AA67")</f>
        <v>0</v>
      </c>
      <c r="O67" s="6">
        <f ca="1">INDIRECT("AB67")+INDIRECT("AC67")+INDIRECT("AD67")+INDIRECT("AE67")+INDIRECT("AF67")+INDIRECT("AG67")+INDIRECT("AH67")+INDIRECT("AI67")</f>
        <v>0</v>
      </c>
      <c r="P67" s="6">
        <f ca="1">INDIRECT("AJ67")+INDIRECT("AK67")+INDIRECT("AL67")+INDIRECT("AM67")+INDIRECT("AN67")+INDIRECT("AO67")+INDIRECT("AP67")+INDIRECT("AQ67")</f>
        <v>4000</v>
      </c>
      <c r="Q67" s="6">
        <f ca="1">INDIRECT("AR67")+INDIRECT("AS67")+INDIRECT("AT67")+INDIRECT("AU67")+INDIRECT("AV67")+INDIRECT("AW67")+INDIRECT("AX67")+INDIRECT("AY67")</f>
        <v>0</v>
      </c>
      <c r="R67" s="6">
        <f ca="1">INDIRECT("AZ67")+INDIRECT("BA67")+INDIRECT("BB67")+INDIRECT("BC67")+INDIRECT("BD67")+INDIRECT("BE67")+INDIRECT("BF67")+INDIRECT("BG67")</f>
        <v>0</v>
      </c>
      <c r="S67" s="6">
        <f ca="1">INDIRECT("BH67")+INDIRECT("BI67")+INDIRECT("BJ67")+INDIRECT("BK67")+INDIRECT("BL67")+INDIRECT("BM67")+INDIRECT("BN67")+INDIRECT("BO67")</f>
        <v>0</v>
      </c>
      <c r="T67" s="28"/>
      <c r="U67" s="29"/>
      <c r="V67" s="29"/>
      <c r="W67" s="29"/>
      <c r="X67" s="29"/>
      <c r="Y67" s="29"/>
      <c r="Z67" s="29"/>
      <c r="AA67" s="29"/>
      <c r="AB67" s="28"/>
      <c r="AC67" s="29"/>
      <c r="AD67" s="29"/>
      <c r="AE67" s="29"/>
      <c r="AF67" s="29"/>
      <c r="AG67" s="29"/>
      <c r="AH67" s="29"/>
      <c r="AI67" s="29"/>
      <c r="AJ67" s="28"/>
      <c r="AK67" s="29">
        <v>4000</v>
      </c>
      <c r="AL67" s="29"/>
      <c r="AM67" s="29"/>
      <c r="AN67" s="29"/>
      <c r="AO67" s="29"/>
      <c r="AP67" s="29"/>
      <c r="AQ67" s="29"/>
      <c r="AR67" s="28"/>
      <c r="AS67" s="29"/>
      <c r="AT67" s="29"/>
      <c r="AU67" s="29"/>
      <c r="AV67" s="29"/>
      <c r="AW67" s="29"/>
      <c r="AX67" s="29"/>
      <c r="AY67" s="29"/>
      <c r="AZ67" s="28"/>
      <c r="BA67" s="29"/>
      <c r="BB67" s="29"/>
      <c r="BC67" s="29"/>
      <c r="BD67" s="29"/>
      <c r="BE67" s="29"/>
      <c r="BF67" s="29"/>
      <c r="BG67" s="29"/>
      <c r="BH67" s="28"/>
      <c r="BI67" s="29"/>
      <c r="BJ67" s="29"/>
      <c r="BK67" s="29"/>
      <c r="BL67" s="29"/>
      <c r="BM67" s="29"/>
      <c r="BN67" s="29"/>
      <c r="BO67" s="29"/>
      <c r="BP67" s="9">
        <v>0</v>
      </c>
      <c r="BQ67" s="1" t="s">
        <v>0</v>
      </c>
      <c r="BR67" s="1" t="s">
        <v>0</v>
      </c>
      <c r="BS67" s="1" t="s">
        <v>0</v>
      </c>
      <c r="BT67" s="1" t="s">
        <v>0</v>
      </c>
      <c r="BU67" s="1" t="s">
        <v>0</v>
      </c>
      <c r="BW67" s="1">
        <f ca="1">INDIRECT("T67")+2*INDIRECT("AB67")+3*INDIRECT("AJ67")+4*INDIRECT("AR67")+5*INDIRECT("AZ67")+6*INDIRECT("BH67")</f>
        <v>0</v>
      </c>
      <c r="BX67" s="1">
        <v>0</v>
      </c>
      <c r="BY67" s="1">
        <f ca="1">INDIRECT("U67")+2*INDIRECT("AC67")+3*INDIRECT("AK67")+4*INDIRECT("AS67")+5*INDIRECT("BA67")+6*INDIRECT("BI67")</f>
        <v>12000</v>
      </c>
      <c r="BZ67" s="1">
        <v>12000</v>
      </c>
      <c r="CA67" s="1">
        <f ca="1">INDIRECT("V67")+2*INDIRECT("AD67")+3*INDIRECT("AL67")+4*INDIRECT("AT67")+5*INDIRECT("BB67")+6*INDIRECT("BJ67")</f>
        <v>0</v>
      </c>
      <c r="CB67" s="1">
        <v>0</v>
      </c>
      <c r="CC67" s="1">
        <f ca="1">INDIRECT("W67")+2*INDIRECT("AE67")+3*INDIRECT("AM67")+4*INDIRECT("AU67")+5*INDIRECT("BC67")+6*INDIRECT("BK67")</f>
        <v>0</v>
      </c>
      <c r="CD67" s="1">
        <v>0</v>
      </c>
      <c r="CE67" s="1">
        <f ca="1">INDIRECT("X67")+2*INDIRECT("AF67")+3*INDIRECT("AN67")+4*INDIRECT("AV67")+5*INDIRECT("BD67")+6*INDIRECT("BL67")</f>
        <v>0</v>
      </c>
      <c r="CF67" s="1">
        <v>0</v>
      </c>
      <c r="CG67" s="1">
        <f ca="1">INDIRECT("Y67")+2*INDIRECT("AG67")+3*INDIRECT("AO67")+4*INDIRECT("AW67")+5*INDIRECT("BE67")+6*INDIRECT("BM67")</f>
        <v>0</v>
      </c>
      <c r="CH67" s="1">
        <v>0</v>
      </c>
      <c r="CI67" s="1">
        <f ca="1">INDIRECT("Z67")+2*INDIRECT("AH67")+3*INDIRECT("AP67")+4*INDIRECT("AX67")+5*INDIRECT("BF67")+6*INDIRECT("BN67")</f>
        <v>0</v>
      </c>
      <c r="CJ67" s="1">
        <v>0</v>
      </c>
      <c r="CK67" s="1">
        <f ca="1">INDIRECT("AA67")+2*INDIRECT("AI67")+3*INDIRECT("AQ67")+4*INDIRECT("AY67")+5*INDIRECT("BG67")+6*INDIRECT("BO67")</f>
        <v>0</v>
      </c>
      <c r="CL67" s="1">
        <v>0</v>
      </c>
      <c r="CM67" s="1">
        <f ca="1">INDIRECT("T67")+2*INDIRECT("U67")+3*INDIRECT("V67")+4*INDIRECT("W67")+5*INDIRECT("X67")+6*INDIRECT("Y67")+7*INDIRECT("Z67")+8*INDIRECT("AA67")</f>
        <v>0</v>
      </c>
      <c r="CN67" s="1">
        <v>0</v>
      </c>
      <c r="CO67" s="1">
        <f ca="1">INDIRECT("AB67")+2*INDIRECT("AC67")+3*INDIRECT("AD67")+4*INDIRECT("AE67")+5*INDIRECT("AF67")+6*INDIRECT("AG67")+7*INDIRECT("AH67")+8*INDIRECT("AI67")</f>
        <v>0</v>
      </c>
      <c r="CP67" s="1">
        <v>0</v>
      </c>
      <c r="CQ67" s="1">
        <f ca="1">INDIRECT("AJ67")+2*INDIRECT("AK67")+3*INDIRECT("AL67")+4*INDIRECT("AM67")+5*INDIRECT("AN67")+6*INDIRECT("AO67")+7*INDIRECT("AP67")+8*INDIRECT("AQ67")</f>
        <v>8000</v>
      </c>
      <c r="CR67" s="1">
        <v>8000</v>
      </c>
      <c r="CS67" s="1">
        <f ca="1">INDIRECT("AR67")+2*INDIRECT("AS67")+3*INDIRECT("AT67")+4*INDIRECT("AU67")+5*INDIRECT("AV67")+6*INDIRECT("AW67")+7*INDIRECT("AX67")+8*INDIRECT("AY67")</f>
        <v>0</v>
      </c>
      <c r="CT67" s="1">
        <v>0</v>
      </c>
      <c r="CU67" s="1">
        <f ca="1">INDIRECT("AZ67")+2*INDIRECT("BA67")+3*INDIRECT("BB67")+4*INDIRECT("BC67")+5*INDIRECT("BD67")+6*INDIRECT("BE67")+7*INDIRECT("BF67")+8*INDIRECT("BG67")</f>
        <v>0</v>
      </c>
      <c r="CV67" s="1">
        <v>0</v>
      </c>
      <c r="CW67" s="1">
        <f ca="1">INDIRECT("BH67")+2*INDIRECT("BI67")+3*INDIRECT("BJ67")+4*INDIRECT("BK67")+5*INDIRECT("BL67")+6*INDIRECT("BM67")+7*INDIRECT("BN67")+8*INDIRECT("BO67")</f>
        <v>0</v>
      </c>
      <c r="CX67" s="1">
        <v>0</v>
      </c>
    </row>
    <row r="68" spans="1:102" ht="11.25">
      <c r="A68" s="1" t="s">
        <v>0</v>
      </c>
      <c r="B68" s="1" t="s">
        <v>0</v>
      </c>
      <c r="C68" s="1" t="s">
        <v>0</v>
      </c>
      <c r="D68" s="1" t="s">
        <v>0</v>
      </c>
      <c r="E68" s="1" t="s">
        <v>38</v>
      </c>
      <c r="F68" s="7">
        <f ca="1">INDIRECT("T68")+INDIRECT("AB68")+INDIRECT("AJ68")+INDIRECT("AR68")+INDIRECT("AZ68")+INDIRECT("BH68")</f>
        <v>0</v>
      </c>
      <c r="G68" s="6">
        <f ca="1">INDIRECT("U68")+INDIRECT("AC68")+INDIRECT("AK68")+INDIRECT("AS68")+INDIRECT("BA68")+INDIRECT("BI68")</f>
        <v>4000</v>
      </c>
      <c r="H68" s="6">
        <f ca="1">INDIRECT("V68")+INDIRECT("AD68")+INDIRECT("AL68")+INDIRECT("AT68")+INDIRECT("BB68")+INDIRECT("BJ68")</f>
        <v>0</v>
      </c>
      <c r="I68" s="6">
        <f ca="1">INDIRECT("W68")+INDIRECT("AE68")+INDIRECT("AM68")+INDIRECT("AU68")+INDIRECT("BC68")+INDIRECT("BK68")</f>
        <v>0</v>
      </c>
      <c r="J68" s="6">
        <f ca="1">INDIRECT("X68")+INDIRECT("AF68")+INDIRECT("AN68")+INDIRECT("AV68")+INDIRECT("BD68")+INDIRECT("BL68")</f>
        <v>0</v>
      </c>
      <c r="K68" s="6">
        <f ca="1">INDIRECT("Y68")+INDIRECT("AG68")+INDIRECT("AO68")+INDIRECT("AW68")+INDIRECT("BE68")+INDIRECT("BM68")</f>
        <v>0</v>
      </c>
      <c r="L68" s="6">
        <f ca="1">INDIRECT("Z68")+INDIRECT("AH68")+INDIRECT("AP68")+INDIRECT("AX68")+INDIRECT("BF68")+INDIRECT("BN68")</f>
        <v>0</v>
      </c>
      <c r="M68" s="6">
        <f ca="1">INDIRECT("AA68")+INDIRECT("AI68")+INDIRECT("AQ68")+INDIRECT("AY68")+INDIRECT("BG68")+INDIRECT("BO68")</f>
        <v>0</v>
      </c>
      <c r="N68" s="7">
        <f ca="1">INDIRECT("T68")+INDIRECT("U68")+INDIRECT("V68")+INDIRECT("W68")+INDIRECT("X68")+INDIRECT("Y68")+INDIRECT("Z68")+INDIRECT("AA68")</f>
        <v>0</v>
      </c>
      <c r="O68" s="6">
        <f ca="1">INDIRECT("AB68")+INDIRECT("AC68")+INDIRECT("AD68")+INDIRECT("AE68")+INDIRECT("AF68")+INDIRECT("AG68")+INDIRECT("AH68")+INDIRECT("AI68")</f>
        <v>0</v>
      </c>
      <c r="P68" s="6">
        <f ca="1">INDIRECT("AJ68")+INDIRECT("AK68")+INDIRECT("AL68")+INDIRECT("AM68")+INDIRECT("AN68")+INDIRECT("AO68")+INDIRECT("AP68")+INDIRECT("AQ68")</f>
        <v>4000</v>
      </c>
      <c r="Q68" s="6">
        <f ca="1">INDIRECT("AR68")+INDIRECT("AS68")+INDIRECT("AT68")+INDIRECT("AU68")+INDIRECT("AV68")+INDIRECT("AW68")+INDIRECT("AX68")+INDIRECT("AY68")</f>
        <v>0</v>
      </c>
      <c r="R68" s="6">
        <f ca="1">INDIRECT("AZ68")+INDIRECT("BA68")+INDIRECT("BB68")+INDIRECT("BC68")+INDIRECT("BD68")+INDIRECT("BE68")+INDIRECT("BF68")+INDIRECT("BG68")</f>
        <v>0</v>
      </c>
      <c r="S68" s="6">
        <f ca="1">INDIRECT("BH68")+INDIRECT("BI68")+INDIRECT("BJ68")+INDIRECT("BK68")+INDIRECT("BL68")+INDIRECT("BM68")+INDIRECT("BN68")+INDIRECT("BO68")</f>
        <v>0</v>
      </c>
      <c r="T68" s="28"/>
      <c r="U68" s="29"/>
      <c r="V68" s="29"/>
      <c r="W68" s="29"/>
      <c r="X68" s="29"/>
      <c r="Y68" s="29"/>
      <c r="Z68" s="29"/>
      <c r="AA68" s="29"/>
      <c r="AB68" s="28"/>
      <c r="AC68" s="29"/>
      <c r="AD68" s="29"/>
      <c r="AE68" s="29"/>
      <c r="AF68" s="29"/>
      <c r="AG68" s="29"/>
      <c r="AH68" s="29"/>
      <c r="AI68" s="29"/>
      <c r="AJ68" s="28"/>
      <c r="AK68" s="29">
        <v>4000</v>
      </c>
      <c r="AL68" s="29"/>
      <c r="AM68" s="29"/>
      <c r="AN68" s="29"/>
      <c r="AO68" s="29"/>
      <c r="AP68" s="29"/>
      <c r="AQ68" s="29"/>
      <c r="AR68" s="28"/>
      <c r="AS68" s="29"/>
      <c r="AT68" s="29"/>
      <c r="AU68" s="29"/>
      <c r="AV68" s="29"/>
      <c r="AW68" s="29"/>
      <c r="AX68" s="29"/>
      <c r="AY68" s="29"/>
      <c r="AZ68" s="28"/>
      <c r="BA68" s="29"/>
      <c r="BB68" s="29"/>
      <c r="BC68" s="29"/>
      <c r="BD68" s="29"/>
      <c r="BE68" s="29"/>
      <c r="BF68" s="29"/>
      <c r="BG68" s="29"/>
      <c r="BH68" s="28"/>
      <c r="BI68" s="29"/>
      <c r="BJ68" s="29"/>
      <c r="BK68" s="29"/>
      <c r="BL68" s="29"/>
      <c r="BM68" s="29"/>
      <c r="BN68" s="29"/>
      <c r="BO68" s="29"/>
      <c r="BP68" s="9">
        <v>0</v>
      </c>
      <c r="BQ68" s="1" t="s">
        <v>0</v>
      </c>
      <c r="BR68" s="1" t="s">
        <v>0</v>
      </c>
      <c r="BS68" s="1" t="s">
        <v>0</v>
      </c>
      <c r="BT68" s="1" t="s">
        <v>0</v>
      </c>
      <c r="BU68" s="1" t="s">
        <v>0</v>
      </c>
      <c r="BW68" s="1">
        <f ca="1">INDIRECT("T68")+2*INDIRECT("AB68")+3*INDIRECT("AJ68")+4*INDIRECT("AR68")+5*INDIRECT("AZ68")+6*INDIRECT("BH68")</f>
        <v>0</v>
      </c>
      <c r="BX68" s="1">
        <v>0</v>
      </c>
      <c r="BY68" s="1">
        <f ca="1">INDIRECT("U68")+2*INDIRECT("AC68")+3*INDIRECT("AK68")+4*INDIRECT("AS68")+5*INDIRECT("BA68")+6*INDIRECT("BI68")</f>
        <v>12000</v>
      </c>
      <c r="BZ68" s="1">
        <v>12000</v>
      </c>
      <c r="CA68" s="1">
        <f ca="1">INDIRECT("V68")+2*INDIRECT("AD68")+3*INDIRECT("AL68")+4*INDIRECT("AT68")+5*INDIRECT("BB68")+6*INDIRECT("BJ68")</f>
        <v>0</v>
      </c>
      <c r="CB68" s="1">
        <v>0</v>
      </c>
      <c r="CC68" s="1">
        <f ca="1">INDIRECT("W68")+2*INDIRECT("AE68")+3*INDIRECT("AM68")+4*INDIRECT("AU68")+5*INDIRECT("BC68")+6*INDIRECT("BK68")</f>
        <v>0</v>
      </c>
      <c r="CD68" s="1">
        <v>0</v>
      </c>
      <c r="CE68" s="1">
        <f ca="1">INDIRECT("X68")+2*INDIRECT("AF68")+3*INDIRECT("AN68")+4*INDIRECT("AV68")+5*INDIRECT("BD68")+6*INDIRECT("BL68")</f>
        <v>0</v>
      </c>
      <c r="CF68" s="1">
        <v>0</v>
      </c>
      <c r="CG68" s="1">
        <f ca="1">INDIRECT("Y68")+2*INDIRECT("AG68")+3*INDIRECT("AO68")+4*INDIRECT("AW68")+5*INDIRECT("BE68")+6*INDIRECT("BM68")</f>
        <v>0</v>
      </c>
      <c r="CH68" s="1">
        <v>0</v>
      </c>
      <c r="CI68" s="1">
        <f ca="1">INDIRECT("Z68")+2*INDIRECT("AH68")+3*INDIRECT("AP68")+4*INDIRECT("AX68")+5*INDIRECT("BF68")+6*INDIRECT("BN68")</f>
        <v>0</v>
      </c>
      <c r="CJ68" s="1">
        <v>0</v>
      </c>
      <c r="CK68" s="1">
        <f ca="1">INDIRECT("AA68")+2*INDIRECT("AI68")+3*INDIRECT("AQ68")+4*INDIRECT("AY68")+5*INDIRECT("BG68")+6*INDIRECT("BO68")</f>
        <v>0</v>
      </c>
      <c r="CL68" s="1">
        <v>0</v>
      </c>
      <c r="CM68" s="1">
        <f ca="1">INDIRECT("T68")+2*INDIRECT("U68")+3*INDIRECT("V68")+4*INDIRECT("W68")+5*INDIRECT("X68")+6*INDIRECT("Y68")+7*INDIRECT("Z68")+8*INDIRECT("AA68")</f>
        <v>0</v>
      </c>
      <c r="CN68" s="1">
        <v>0</v>
      </c>
      <c r="CO68" s="1">
        <f ca="1">INDIRECT("AB68")+2*INDIRECT("AC68")+3*INDIRECT("AD68")+4*INDIRECT("AE68")+5*INDIRECT("AF68")+6*INDIRECT("AG68")+7*INDIRECT("AH68")+8*INDIRECT("AI68")</f>
        <v>0</v>
      </c>
      <c r="CP68" s="1">
        <v>0</v>
      </c>
      <c r="CQ68" s="1">
        <f ca="1">INDIRECT("AJ68")+2*INDIRECT("AK68")+3*INDIRECT("AL68")+4*INDIRECT("AM68")+5*INDIRECT("AN68")+6*INDIRECT("AO68")+7*INDIRECT("AP68")+8*INDIRECT("AQ68")</f>
        <v>8000</v>
      </c>
      <c r="CR68" s="1">
        <v>8000</v>
      </c>
      <c r="CS68" s="1">
        <f ca="1">INDIRECT("AR68")+2*INDIRECT("AS68")+3*INDIRECT("AT68")+4*INDIRECT("AU68")+5*INDIRECT("AV68")+6*INDIRECT("AW68")+7*INDIRECT("AX68")+8*INDIRECT("AY68")</f>
        <v>0</v>
      </c>
      <c r="CT68" s="1">
        <v>0</v>
      </c>
      <c r="CU68" s="1">
        <f ca="1">INDIRECT("AZ68")+2*INDIRECT("BA68")+3*INDIRECT("BB68")+4*INDIRECT("BC68")+5*INDIRECT("BD68")+6*INDIRECT("BE68")+7*INDIRECT("BF68")+8*INDIRECT("BG68")</f>
        <v>0</v>
      </c>
      <c r="CV68" s="1">
        <v>0</v>
      </c>
      <c r="CW68" s="1">
        <f ca="1">INDIRECT("BH68")+2*INDIRECT("BI68")+3*INDIRECT("BJ68")+4*INDIRECT("BK68")+5*INDIRECT("BL68")+6*INDIRECT("BM68")+7*INDIRECT("BN68")+8*INDIRECT("BO68")</f>
        <v>0</v>
      </c>
      <c r="CX68" s="1">
        <v>0</v>
      </c>
    </row>
    <row r="69" spans="1:102" ht="11.25">
      <c r="A69" s="1" t="s">
        <v>0</v>
      </c>
      <c r="B69" s="1" t="s">
        <v>0</v>
      </c>
      <c r="C69" s="1" t="s">
        <v>0</v>
      </c>
      <c r="D69" s="1" t="s">
        <v>0</v>
      </c>
      <c r="E69" s="1" t="s">
        <v>42</v>
      </c>
      <c r="F69" s="7">
        <f ca="1">INDIRECT("T69")+INDIRECT("AB69")+INDIRECT("AJ69")+INDIRECT("AR69")+INDIRECT("AZ69")+INDIRECT("BH69")</f>
        <v>0</v>
      </c>
      <c r="G69" s="6">
        <f ca="1">INDIRECT("U69")+INDIRECT("AC69")+INDIRECT("AK69")+INDIRECT("AS69")+INDIRECT("BA69")+INDIRECT("BI69")</f>
        <v>0</v>
      </c>
      <c r="H69" s="6">
        <f ca="1">INDIRECT("V69")+INDIRECT("AD69")+INDIRECT("AL69")+INDIRECT("AT69")+INDIRECT("BB69")+INDIRECT("BJ69")</f>
        <v>0</v>
      </c>
      <c r="I69" s="6">
        <f ca="1">INDIRECT("W69")+INDIRECT("AE69")+INDIRECT("AM69")+INDIRECT("AU69")+INDIRECT("BC69")+INDIRECT("BK69")</f>
        <v>0</v>
      </c>
      <c r="J69" s="6">
        <f ca="1">INDIRECT("X69")+INDIRECT("AF69")+INDIRECT("AN69")+INDIRECT("AV69")+INDIRECT("BD69")+INDIRECT("BL69")</f>
        <v>0</v>
      </c>
      <c r="K69" s="6">
        <f ca="1">INDIRECT("Y69")+INDIRECT("AG69")+INDIRECT("AO69")+INDIRECT("AW69")+INDIRECT("BE69")+INDIRECT("BM69")</f>
        <v>4000</v>
      </c>
      <c r="L69" s="6">
        <f ca="1">INDIRECT("Z69")+INDIRECT("AH69")+INDIRECT("AP69")+INDIRECT("AX69")+INDIRECT("BF69")+INDIRECT("BN69")</f>
        <v>0</v>
      </c>
      <c r="M69" s="6">
        <f ca="1">INDIRECT("AA69")+INDIRECT("AI69")+INDIRECT("AQ69")+INDIRECT("AY69")+INDIRECT("BG69")+INDIRECT("BO69")</f>
        <v>46260</v>
      </c>
      <c r="N69" s="7">
        <f ca="1">INDIRECT("T69")+INDIRECT("U69")+INDIRECT("V69")+INDIRECT("W69")+INDIRECT("X69")+INDIRECT("Y69")+INDIRECT("Z69")+INDIRECT("AA69")</f>
        <v>23760</v>
      </c>
      <c r="O69" s="6">
        <f ca="1">INDIRECT("AB69")+INDIRECT("AC69")+INDIRECT("AD69")+INDIRECT("AE69")+INDIRECT("AF69")+INDIRECT("AG69")+INDIRECT("AH69")+INDIRECT("AI69")</f>
        <v>0</v>
      </c>
      <c r="P69" s="6">
        <f ca="1">INDIRECT("AJ69")+INDIRECT("AK69")+INDIRECT("AL69")+INDIRECT("AM69")+INDIRECT("AN69")+INDIRECT("AO69")+INDIRECT("AP69")+INDIRECT("AQ69")</f>
        <v>0</v>
      </c>
      <c r="Q69" s="6">
        <f ca="1">INDIRECT("AR69")+INDIRECT("AS69")+INDIRECT("AT69")+INDIRECT("AU69")+INDIRECT("AV69")+INDIRECT("AW69")+INDIRECT("AX69")+INDIRECT("AY69")</f>
        <v>22000</v>
      </c>
      <c r="R69" s="6">
        <f ca="1">INDIRECT("AZ69")+INDIRECT("BA69")+INDIRECT("BB69")+INDIRECT("BC69")+INDIRECT("BD69")+INDIRECT("BE69")+INDIRECT("BF69")+INDIRECT("BG69")</f>
        <v>4500</v>
      </c>
      <c r="S69" s="6">
        <f ca="1">INDIRECT("BH69")+INDIRECT("BI69")+INDIRECT("BJ69")+INDIRECT("BK69")+INDIRECT("BL69")+INDIRECT("BM69")+INDIRECT("BN69")+INDIRECT("BO69")</f>
        <v>0</v>
      </c>
      <c r="T69" s="28"/>
      <c r="U69" s="29"/>
      <c r="V69" s="29"/>
      <c r="W69" s="29"/>
      <c r="X69" s="29"/>
      <c r="Y69" s="29"/>
      <c r="Z69" s="29"/>
      <c r="AA69" s="29">
        <v>23760</v>
      </c>
      <c r="AB69" s="28"/>
      <c r="AC69" s="29"/>
      <c r="AD69" s="29"/>
      <c r="AE69" s="29"/>
      <c r="AF69" s="29"/>
      <c r="AG69" s="29"/>
      <c r="AH69" s="29"/>
      <c r="AI69" s="29"/>
      <c r="AJ69" s="28"/>
      <c r="AK69" s="29"/>
      <c r="AL69" s="29"/>
      <c r="AM69" s="29"/>
      <c r="AN69" s="29"/>
      <c r="AO69" s="29"/>
      <c r="AP69" s="29"/>
      <c r="AQ69" s="29"/>
      <c r="AR69" s="28"/>
      <c r="AS69" s="29"/>
      <c r="AT69" s="29"/>
      <c r="AU69" s="29"/>
      <c r="AV69" s="29"/>
      <c r="AW69" s="29">
        <v>4000</v>
      </c>
      <c r="AX69" s="29"/>
      <c r="AY69" s="29">
        <v>18000</v>
      </c>
      <c r="AZ69" s="28"/>
      <c r="BA69" s="29"/>
      <c r="BB69" s="29"/>
      <c r="BC69" s="29"/>
      <c r="BD69" s="29"/>
      <c r="BE69" s="29"/>
      <c r="BF69" s="29"/>
      <c r="BG69" s="29">
        <v>4500</v>
      </c>
      <c r="BH69" s="28"/>
      <c r="BI69" s="29"/>
      <c r="BJ69" s="29"/>
      <c r="BK69" s="29"/>
      <c r="BL69" s="29"/>
      <c r="BM69" s="29"/>
      <c r="BN69" s="29"/>
      <c r="BO69" s="29"/>
      <c r="BP69" s="9">
        <v>0</v>
      </c>
      <c r="BQ69" s="1" t="s">
        <v>0</v>
      </c>
      <c r="BR69" s="1" t="s">
        <v>0</v>
      </c>
      <c r="BS69" s="1" t="s">
        <v>0</v>
      </c>
      <c r="BT69" s="1" t="s">
        <v>0</v>
      </c>
      <c r="BU69" s="1" t="s">
        <v>0</v>
      </c>
      <c r="BW69" s="1">
        <f ca="1">INDIRECT("T69")+2*INDIRECT("AB69")+3*INDIRECT("AJ69")+4*INDIRECT("AR69")+5*INDIRECT("AZ69")+6*INDIRECT("BH69")</f>
        <v>0</v>
      </c>
      <c r="BX69" s="1">
        <v>0</v>
      </c>
      <c r="BY69" s="1">
        <f ca="1">INDIRECT("U69")+2*INDIRECT("AC69")+3*INDIRECT("AK69")+4*INDIRECT("AS69")+5*INDIRECT("BA69")+6*INDIRECT("BI69")</f>
        <v>0</v>
      </c>
      <c r="BZ69" s="1">
        <v>0</v>
      </c>
      <c r="CA69" s="1">
        <f ca="1">INDIRECT("V69")+2*INDIRECT("AD69")+3*INDIRECT("AL69")+4*INDIRECT("AT69")+5*INDIRECT("BB69")+6*INDIRECT("BJ69")</f>
        <v>0</v>
      </c>
      <c r="CB69" s="1">
        <v>0</v>
      </c>
      <c r="CC69" s="1">
        <f ca="1">INDIRECT("W69")+2*INDIRECT("AE69")+3*INDIRECT("AM69")+4*INDIRECT("AU69")+5*INDIRECT("BC69")+6*INDIRECT("BK69")</f>
        <v>0</v>
      </c>
      <c r="CD69" s="1">
        <v>0</v>
      </c>
      <c r="CE69" s="1">
        <f ca="1">INDIRECT("X69")+2*INDIRECT("AF69")+3*INDIRECT("AN69")+4*INDIRECT("AV69")+5*INDIRECT("BD69")+6*INDIRECT("BL69")</f>
        <v>0</v>
      </c>
      <c r="CF69" s="1">
        <v>0</v>
      </c>
      <c r="CG69" s="1">
        <f ca="1">INDIRECT("Y69")+2*INDIRECT("AG69")+3*INDIRECT("AO69")+4*INDIRECT("AW69")+5*INDIRECT("BE69")+6*INDIRECT("BM69")</f>
        <v>16000</v>
      </c>
      <c r="CH69" s="1">
        <v>16000</v>
      </c>
      <c r="CI69" s="1">
        <f ca="1">INDIRECT("Z69")+2*INDIRECT("AH69")+3*INDIRECT("AP69")+4*INDIRECT("AX69")+5*INDIRECT("BF69")+6*INDIRECT("BN69")</f>
        <v>0</v>
      </c>
      <c r="CJ69" s="1">
        <v>0</v>
      </c>
      <c r="CK69" s="1">
        <f ca="1">INDIRECT("AA69")+2*INDIRECT("AI69")+3*INDIRECT("AQ69")+4*INDIRECT("AY69")+5*INDIRECT("BG69")+6*INDIRECT("BO69")</f>
        <v>118260</v>
      </c>
      <c r="CL69" s="1">
        <v>118260</v>
      </c>
      <c r="CM69" s="1">
        <f ca="1">INDIRECT("T69")+2*INDIRECT("U69")+3*INDIRECT("V69")+4*INDIRECT("W69")+5*INDIRECT("X69")+6*INDIRECT("Y69")+7*INDIRECT("Z69")+8*INDIRECT("AA69")</f>
        <v>190080</v>
      </c>
      <c r="CN69" s="1">
        <v>190080</v>
      </c>
      <c r="CO69" s="1">
        <f ca="1">INDIRECT("AB69")+2*INDIRECT("AC69")+3*INDIRECT("AD69")+4*INDIRECT("AE69")+5*INDIRECT("AF69")+6*INDIRECT("AG69")+7*INDIRECT("AH69")+8*INDIRECT("AI69")</f>
        <v>0</v>
      </c>
      <c r="CP69" s="1">
        <v>0</v>
      </c>
      <c r="CQ69" s="1">
        <f ca="1">INDIRECT("AJ69")+2*INDIRECT("AK69")+3*INDIRECT("AL69")+4*INDIRECT("AM69")+5*INDIRECT("AN69")+6*INDIRECT("AO69")+7*INDIRECT("AP69")+8*INDIRECT("AQ69")</f>
        <v>0</v>
      </c>
      <c r="CR69" s="1">
        <v>0</v>
      </c>
      <c r="CS69" s="1">
        <f ca="1">INDIRECT("AR69")+2*INDIRECT("AS69")+3*INDIRECT("AT69")+4*INDIRECT("AU69")+5*INDIRECT("AV69")+6*INDIRECT("AW69")+7*INDIRECT("AX69")+8*INDIRECT("AY69")</f>
        <v>168000</v>
      </c>
      <c r="CT69" s="1">
        <v>168000</v>
      </c>
      <c r="CU69" s="1">
        <f ca="1">INDIRECT("AZ69")+2*INDIRECT("BA69")+3*INDIRECT("BB69")+4*INDIRECT("BC69")+5*INDIRECT("BD69")+6*INDIRECT("BE69")+7*INDIRECT("BF69")+8*INDIRECT("BG69")</f>
        <v>36000</v>
      </c>
      <c r="CV69" s="1">
        <v>36000</v>
      </c>
      <c r="CW69" s="1">
        <f ca="1">INDIRECT("BH69")+2*INDIRECT("BI69")+3*INDIRECT("BJ69")+4*INDIRECT("BK69")+5*INDIRECT("BL69")+6*INDIRECT("BM69")+7*INDIRECT("BN69")+8*INDIRECT("BO69")</f>
        <v>0</v>
      </c>
      <c r="CX69" s="1">
        <v>0</v>
      </c>
    </row>
    <row r="70" spans="1:73" ht="11.25">
      <c r="A70" s="1" t="s">
        <v>0</v>
      </c>
      <c r="B70" s="1" t="s">
        <v>0</v>
      </c>
      <c r="C70" s="1" t="s">
        <v>0</v>
      </c>
      <c r="D70" s="1" t="s">
        <v>0</v>
      </c>
      <c r="E70" s="1" t="s">
        <v>6</v>
      </c>
      <c r="F70" s="7">
        <f>SUM(F64:F69)</f>
        <v>0</v>
      </c>
      <c r="G70" s="6">
        <f>SUM(G64:G69)</f>
        <v>14000</v>
      </c>
      <c r="H70" s="6">
        <f>SUM(H64:H69)</f>
        <v>0</v>
      </c>
      <c r="I70" s="6">
        <f>SUM(I64:I69)</f>
        <v>0</v>
      </c>
      <c r="J70" s="6">
        <f>SUM(J64:J69)</f>
        <v>0</v>
      </c>
      <c r="K70" s="6">
        <f>SUM(K64:K69)</f>
        <v>4000</v>
      </c>
      <c r="L70" s="6">
        <f>SUM(L64:L69)</f>
        <v>0</v>
      </c>
      <c r="M70" s="6">
        <f>SUM(M64:M69)</f>
        <v>46260</v>
      </c>
      <c r="N70" s="7">
        <f>SUM(N64:N69)</f>
        <v>23760</v>
      </c>
      <c r="O70" s="6">
        <f>SUM(O64:O69)</f>
        <v>0</v>
      </c>
      <c r="P70" s="6">
        <f>SUM(P64:P69)</f>
        <v>14000</v>
      </c>
      <c r="Q70" s="6">
        <f>SUM(Q64:Q69)</f>
        <v>22000</v>
      </c>
      <c r="R70" s="6">
        <f>SUM(R64:R69)</f>
        <v>4500</v>
      </c>
      <c r="S70" s="6">
        <f>SUM(S64:S69)</f>
        <v>0</v>
      </c>
      <c r="T70" s="8"/>
      <c r="U70" s="5"/>
      <c r="V70" s="5"/>
      <c r="W70" s="5"/>
      <c r="X70" s="5"/>
      <c r="Y70" s="5"/>
      <c r="Z70" s="5"/>
      <c r="AA70" s="5"/>
      <c r="AB70" s="8"/>
      <c r="AC70" s="5"/>
      <c r="AD70" s="5"/>
      <c r="AE70" s="5"/>
      <c r="AF70" s="5"/>
      <c r="AG70" s="5"/>
      <c r="AH70" s="5"/>
      <c r="AI70" s="5"/>
      <c r="AJ70" s="8"/>
      <c r="AK70" s="5"/>
      <c r="AL70" s="5"/>
      <c r="AM70" s="5"/>
      <c r="AN70" s="5"/>
      <c r="AO70" s="5"/>
      <c r="AP70" s="5"/>
      <c r="AQ70" s="5"/>
      <c r="AR70" s="8"/>
      <c r="AS70" s="5"/>
      <c r="AT70" s="5"/>
      <c r="AU70" s="5"/>
      <c r="AV70" s="5"/>
      <c r="AW70" s="5"/>
      <c r="AX70" s="5"/>
      <c r="AY70" s="5"/>
      <c r="AZ70" s="8"/>
      <c r="BA70" s="5"/>
      <c r="BB70" s="5"/>
      <c r="BC70" s="5"/>
      <c r="BD70" s="5"/>
      <c r="BE70" s="5"/>
      <c r="BF70" s="5"/>
      <c r="BG70" s="5"/>
      <c r="BH70" s="8"/>
      <c r="BI70" s="5"/>
      <c r="BJ70" s="5"/>
      <c r="BK70" s="5"/>
      <c r="BL70" s="5"/>
      <c r="BM70" s="5"/>
      <c r="BN70" s="5"/>
      <c r="BO70" s="5"/>
      <c r="BP70" s="9">
        <v>0</v>
      </c>
      <c r="BQ70" s="1" t="s">
        <v>0</v>
      </c>
      <c r="BR70" s="1" t="s">
        <v>0</v>
      </c>
      <c r="BS70" s="1" t="s">
        <v>0</v>
      </c>
      <c r="BT70" s="1" t="s">
        <v>0</v>
      </c>
      <c r="BU70" s="1" t="s">
        <v>0</v>
      </c>
    </row>
    <row r="71" spans="3:73" ht="11.25">
      <c r="C71" s="1" t="s">
        <v>0</v>
      </c>
      <c r="D71" s="1" t="s">
        <v>0</v>
      </c>
      <c r="E71" s="1" t="s">
        <v>0</v>
      </c>
      <c r="F71" s="7"/>
      <c r="G71" s="6"/>
      <c r="H71" s="6"/>
      <c r="I71" s="6"/>
      <c r="J71" s="6"/>
      <c r="K71" s="6"/>
      <c r="L71" s="6"/>
      <c r="M71" s="6"/>
      <c r="N71" s="7"/>
      <c r="O71" s="6"/>
      <c r="P71" s="6"/>
      <c r="Q71" s="6"/>
      <c r="R71" s="6"/>
      <c r="S71" s="6"/>
      <c r="T71" s="8"/>
      <c r="U71" s="5"/>
      <c r="V71" s="5"/>
      <c r="W71" s="5"/>
      <c r="X71" s="5"/>
      <c r="Y71" s="5"/>
      <c r="Z71" s="5"/>
      <c r="AA71" s="5"/>
      <c r="AB71" s="8"/>
      <c r="AC71" s="5"/>
      <c r="AD71" s="5"/>
      <c r="AE71" s="5"/>
      <c r="AF71" s="5"/>
      <c r="AG71" s="5"/>
      <c r="AH71" s="5"/>
      <c r="AI71" s="5"/>
      <c r="AJ71" s="8"/>
      <c r="AK71" s="5"/>
      <c r="AL71" s="5"/>
      <c r="AM71" s="5"/>
      <c r="AN71" s="5"/>
      <c r="AO71" s="5"/>
      <c r="AP71" s="5"/>
      <c r="AQ71" s="5"/>
      <c r="AR71" s="8"/>
      <c r="AS71" s="5"/>
      <c r="AT71" s="5"/>
      <c r="AU71" s="5"/>
      <c r="AV71" s="5"/>
      <c r="AW71" s="5"/>
      <c r="AX71" s="5"/>
      <c r="AY71" s="5"/>
      <c r="AZ71" s="8"/>
      <c r="BA71" s="5"/>
      <c r="BB71" s="5"/>
      <c r="BC71" s="5"/>
      <c r="BD71" s="5"/>
      <c r="BE71" s="5"/>
      <c r="BF71" s="5"/>
      <c r="BG71" s="5"/>
      <c r="BH71" s="8"/>
      <c r="BI71" s="5"/>
      <c r="BJ71" s="5"/>
      <c r="BK71" s="5"/>
      <c r="BL71" s="5"/>
      <c r="BM71" s="5"/>
      <c r="BN71" s="5"/>
      <c r="BO71" s="5"/>
      <c r="BP71" s="9"/>
      <c r="BT71" s="1" t="s">
        <v>0</v>
      </c>
      <c r="BU71" s="1" t="s">
        <v>0</v>
      </c>
    </row>
    <row r="72" spans="1:102" ht="11.25">
      <c r="A72" s="30" t="s">
        <v>1</v>
      </c>
      <c r="B72" s="31" t="str">
        <f>HYPERLINK("http://www.dot.ca.gov/hq/transprog/stip2004/ff_sheets/09-0344.xls","0344")</f>
        <v>0344</v>
      </c>
      <c r="C72" s="30" t="s">
        <v>43</v>
      </c>
      <c r="D72" s="30" t="s">
        <v>30</v>
      </c>
      <c r="E72" s="30" t="s">
        <v>3</v>
      </c>
      <c r="F72" s="32">
        <f ca="1">INDIRECT("T72")+INDIRECT("AB72")+INDIRECT("AJ72")+INDIRECT("AR72")+INDIRECT("AZ72")+INDIRECT("BH72")</f>
        <v>1607</v>
      </c>
      <c r="G72" s="33">
        <f ca="1">INDIRECT("U72")+INDIRECT("AC72")+INDIRECT("AK72")+INDIRECT("AS72")+INDIRECT("BA72")+INDIRECT("BI72")</f>
        <v>0</v>
      </c>
      <c r="H72" s="33">
        <f ca="1">INDIRECT("V72")+INDIRECT("AD72")+INDIRECT("AL72")+INDIRECT("AT72")+INDIRECT("BB72")+INDIRECT("BJ72")</f>
        <v>0</v>
      </c>
      <c r="I72" s="33">
        <f ca="1">INDIRECT("W72")+INDIRECT("AE72")+INDIRECT("AM72")+INDIRECT("AU72")+INDIRECT("BC72")+INDIRECT("BK72")</f>
        <v>0</v>
      </c>
      <c r="J72" s="33">
        <f ca="1">INDIRECT("X72")+INDIRECT("AF72")+INDIRECT("AN72")+INDIRECT("AV72")+INDIRECT("BD72")+INDIRECT("BL72")</f>
        <v>8423</v>
      </c>
      <c r="K72" s="33">
        <f ca="1">INDIRECT("Y72")+INDIRECT("AG72")+INDIRECT("AO72")+INDIRECT("AW72")+INDIRECT("BE72")+INDIRECT("BM72")</f>
        <v>0</v>
      </c>
      <c r="L72" s="33">
        <f ca="1">INDIRECT("Z72")+INDIRECT("AH72")+INDIRECT("AP72")+INDIRECT("AX72")+INDIRECT("BF72")+INDIRECT("BN72")</f>
        <v>0</v>
      </c>
      <c r="M72" s="33">
        <f ca="1">INDIRECT("AA72")+INDIRECT("AI72")+INDIRECT("AQ72")+INDIRECT("AY72")+INDIRECT("BG72")+INDIRECT("BO72")</f>
        <v>0</v>
      </c>
      <c r="N72" s="32">
        <f ca="1">INDIRECT("T72")+INDIRECT("U72")+INDIRECT("V72")+INDIRECT("W72")+INDIRECT("X72")+INDIRECT("Y72")+INDIRECT("Z72")+INDIRECT("AA72")</f>
        <v>42</v>
      </c>
      <c r="O72" s="33">
        <f ca="1">INDIRECT("AB72")+INDIRECT("AC72")+INDIRECT("AD72")+INDIRECT("AE72")+INDIRECT("AF72")+INDIRECT("AG72")+INDIRECT("AH72")+INDIRECT("AI72")</f>
        <v>7627</v>
      </c>
      <c r="P72" s="33">
        <f ca="1">INDIRECT("AJ72")+INDIRECT("AK72")+INDIRECT("AL72")+INDIRECT("AM72")+INDIRECT("AN72")+INDIRECT("AO72")+INDIRECT("AP72")+INDIRECT("AQ72")</f>
        <v>527</v>
      </c>
      <c r="Q72" s="33">
        <f ca="1">INDIRECT("AR72")+INDIRECT("AS72")+INDIRECT("AT72")+INDIRECT("AU72")+INDIRECT("AV72")+INDIRECT("AW72")+INDIRECT("AX72")+INDIRECT("AY72")</f>
        <v>935</v>
      </c>
      <c r="R72" s="33">
        <f ca="1">INDIRECT("AZ72")+INDIRECT("BA72")+INDIRECT("BB72")+INDIRECT("BC72")+INDIRECT("BD72")+INDIRECT("BE72")+INDIRECT("BF72")+INDIRECT("BG72")</f>
        <v>103</v>
      </c>
      <c r="S72" s="33">
        <f ca="1">INDIRECT("BH72")+INDIRECT("BI72")+INDIRECT("BJ72")+INDIRECT("BK72")+INDIRECT("BL72")+INDIRECT("BM72")+INDIRECT("BN72")+INDIRECT("BO72")</f>
        <v>796</v>
      </c>
      <c r="T72" s="34">
        <v>42</v>
      </c>
      <c r="U72" s="35"/>
      <c r="V72" s="35"/>
      <c r="W72" s="35"/>
      <c r="X72" s="35"/>
      <c r="Y72" s="35"/>
      <c r="Z72" s="35"/>
      <c r="AA72" s="35"/>
      <c r="AB72" s="34"/>
      <c r="AC72" s="35"/>
      <c r="AD72" s="35"/>
      <c r="AE72" s="35"/>
      <c r="AF72" s="35">
        <v>7627</v>
      </c>
      <c r="AG72" s="35"/>
      <c r="AH72" s="35"/>
      <c r="AI72" s="35"/>
      <c r="AJ72" s="34">
        <v>527</v>
      </c>
      <c r="AK72" s="35"/>
      <c r="AL72" s="35"/>
      <c r="AM72" s="35"/>
      <c r="AN72" s="35"/>
      <c r="AO72" s="35"/>
      <c r="AP72" s="35"/>
      <c r="AQ72" s="35"/>
      <c r="AR72" s="34">
        <v>935</v>
      </c>
      <c r="AS72" s="35"/>
      <c r="AT72" s="35"/>
      <c r="AU72" s="35"/>
      <c r="AV72" s="35"/>
      <c r="AW72" s="35"/>
      <c r="AX72" s="35"/>
      <c r="AY72" s="35"/>
      <c r="AZ72" s="34">
        <v>103</v>
      </c>
      <c r="BA72" s="35"/>
      <c r="BB72" s="35"/>
      <c r="BC72" s="35"/>
      <c r="BD72" s="35"/>
      <c r="BE72" s="35"/>
      <c r="BF72" s="35"/>
      <c r="BG72" s="35"/>
      <c r="BH72" s="34"/>
      <c r="BI72" s="35"/>
      <c r="BJ72" s="35"/>
      <c r="BK72" s="35"/>
      <c r="BL72" s="35">
        <v>796</v>
      </c>
      <c r="BM72" s="35"/>
      <c r="BN72" s="35"/>
      <c r="BO72" s="36"/>
      <c r="BP72" s="9">
        <v>13000000288</v>
      </c>
      <c r="BQ72" s="1" t="s">
        <v>3</v>
      </c>
      <c r="BR72" s="1" t="s">
        <v>0</v>
      </c>
      <c r="BS72" s="1" t="s">
        <v>0</v>
      </c>
      <c r="BT72" s="1" t="s">
        <v>0</v>
      </c>
      <c r="BU72" s="1" t="s">
        <v>32</v>
      </c>
      <c r="BW72" s="1">
        <f ca="1">INDIRECT("T72")+2*INDIRECT("AB72")+3*INDIRECT("AJ72")+4*INDIRECT("AR72")+5*INDIRECT("AZ72")+6*INDIRECT("BH72")</f>
        <v>5878</v>
      </c>
      <c r="BX72" s="1">
        <v>5878</v>
      </c>
      <c r="BY72" s="1">
        <f ca="1">INDIRECT("U72")+2*INDIRECT("AC72")+3*INDIRECT("AK72")+4*INDIRECT("AS72")+5*INDIRECT("BA72")+6*INDIRECT("BI72")</f>
        <v>0</v>
      </c>
      <c r="BZ72" s="1">
        <v>0</v>
      </c>
      <c r="CA72" s="1">
        <f ca="1">INDIRECT("V72")+2*INDIRECT("AD72")+3*INDIRECT("AL72")+4*INDIRECT("AT72")+5*INDIRECT("BB72")+6*INDIRECT("BJ72")</f>
        <v>0</v>
      </c>
      <c r="CB72" s="1">
        <v>0</v>
      </c>
      <c r="CC72" s="1">
        <f ca="1">INDIRECT("W72")+2*INDIRECT("AE72")+3*INDIRECT("AM72")+4*INDIRECT("AU72")+5*INDIRECT("BC72")+6*INDIRECT("BK72")</f>
        <v>0</v>
      </c>
      <c r="CD72" s="1">
        <v>0</v>
      </c>
      <c r="CE72" s="1">
        <f ca="1">INDIRECT("X72")+2*INDIRECT("AF72")+3*INDIRECT("AN72")+4*INDIRECT("AV72")+5*INDIRECT("BD72")+6*INDIRECT("BL72")</f>
        <v>20030</v>
      </c>
      <c r="CF72" s="1">
        <v>20030</v>
      </c>
      <c r="CG72" s="1">
        <f ca="1">INDIRECT("Y72")+2*INDIRECT("AG72")+3*INDIRECT("AO72")+4*INDIRECT("AW72")+5*INDIRECT("BE72")+6*INDIRECT("BM72")</f>
        <v>0</v>
      </c>
      <c r="CH72" s="1">
        <v>0</v>
      </c>
      <c r="CI72" s="1">
        <f ca="1">INDIRECT("Z72")+2*INDIRECT("AH72")+3*INDIRECT("AP72")+4*INDIRECT("AX72")+5*INDIRECT("BF72")+6*INDIRECT("BN72")</f>
        <v>0</v>
      </c>
      <c r="CJ72" s="1">
        <v>0</v>
      </c>
      <c r="CK72" s="1">
        <f ca="1">INDIRECT("AA72")+2*INDIRECT("AI72")+3*INDIRECT("AQ72")+4*INDIRECT("AY72")+5*INDIRECT("BG72")+6*INDIRECT("BO72")</f>
        <v>0</v>
      </c>
      <c r="CL72" s="1">
        <v>0</v>
      </c>
      <c r="CM72" s="1">
        <f ca="1">INDIRECT("T72")+2*INDIRECT("U72")+3*INDIRECT("V72")+4*INDIRECT("W72")+5*INDIRECT("X72")+6*INDIRECT("Y72")+7*INDIRECT("Z72")+8*INDIRECT("AA72")</f>
        <v>42</v>
      </c>
      <c r="CN72" s="1">
        <v>42</v>
      </c>
      <c r="CO72" s="1">
        <f ca="1">INDIRECT("AB72")+2*INDIRECT("AC72")+3*INDIRECT("AD72")+4*INDIRECT("AE72")+5*INDIRECT("AF72")+6*INDIRECT("AG72")+7*INDIRECT("AH72")+8*INDIRECT("AI72")</f>
        <v>38135</v>
      </c>
      <c r="CP72" s="1">
        <v>38135</v>
      </c>
      <c r="CQ72" s="1">
        <f ca="1">INDIRECT("AJ72")+2*INDIRECT("AK72")+3*INDIRECT("AL72")+4*INDIRECT("AM72")+5*INDIRECT("AN72")+6*INDIRECT("AO72")+7*INDIRECT("AP72")+8*INDIRECT("AQ72")</f>
        <v>527</v>
      </c>
      <c r="CR72" s="1">
        <v>527</v>
      </c>
      <c r="CS72" s="1">
        <f ca="1">INDIRECT("AR72")+2*INDIRECT("AS72")+3*INDIRECT("AT72")+4*INDIRECT("AU72")+5*INDIRECT("AV72")+6*INDIRECT("AW72")+7*INDIRECT("AX72")+8*INDIRECT("AY72")</f>
        <v>935</v>
      </c>
      <c r="CT72" s="1">
        <v>935</v>
      </c>
      <c r="CU72" s="1">
        <f ca="1">INDIRECT("AZ72")+2*INDIRECT("BA72")+3*INDIRECT("BB72")+4*INDIRECT("BC72")+5*INDIRECT("BD72")+6*INDIRECT("BE72")+7*INDIRECT("BF72")+8*INDIRECT("BG72")</f>
        <v>103</v>
      </c>
      <c r="CV72" s="1">
        <v>103</v>
      </c>
      <c r="CW72" s="1">
        <f ca="1">INDIRECT("BH72")+2*INDIRECT("BI72")+3*INDIRECT("BJ72")+4*INDIRECT("BK72")+5*INDIRECT("BL72")+6*INDIRECT("BM72")+7*INDIRECT("BN72")+8*INDIRECT("BO72")</f>
        <v>3980</v>
      </c>
      <c r="CX72" s="1">
        <v>3980</v>
      </c>
    </row>
    <row r="73" spans="1:73" ht="11.25">
      <c r="A73" s="1" t="s">
        <v>0</v>
      </c>
      <c r="B73" s="1" t="s">
        <v>52</v>
      </c>
      <c r="C73" s="1" t="s">
        <v>53</v>
      </c>
      <c r="D73" s="1" t="s">
        <v>54</v>
      </c>
      <c r="E73" s="1" t="s">
        <v>6</v>
      </c>
      <c r="F73" s="7">
        <f>SUM(F72:F72)</f>
        <v>1607</v>
      </c>
      <c r="G73" s="6">
        <f>SUM(G72:G72)</f>
        <v>0</v>
      </c>
      <c r="H73" s="6">
        <f>SUM(H72:H72)</f>
        <v>0</v>
      </c>
      <c r="I73" s="6">
        <f>SUM(I72:I72)</f>
        <v>0</v>
      </c>
      <c r="J73" s="6">
        <f>SUM(J72:J72)</f>
        <v>8423</v>
      </c>
      <c r="K73" s="6">
        <f>SUM(K72:K72)</f>
        <v>0</v>
      </c>
      <c r="L73" s="6">
        <f>SUM(L72:L72)</f>
        <v>0</v>
      </c>
      <c r="M73" s="6">
        <f>SUM(M72:M72)</f>
        <v>0</v>
      </c>
      <c r="N73" s="7">
        <f>SUM(N72:N72)</f>
        <v>42</v>
      </c>
      <c r="O73" s="6">
        <f>SUM(O72:O72)</f>
        <v>7627</v>
      </c>
      <c r="P73" s="6">
        <f>SUM(P72:P72)</f>
        <v>527</v>
      </c>
      <c r="Q73" s="6">
        <f>SUM(Q72:Q72)</f>
        <v>935</v>
      </c>
      <c r="R73" s="6">
        <f>SUM(R72:R72)</f>
        <v>103</v>
      </c>
      <c r="S73" s="6">
        <f>SUM(S72:S72)</f>
        <v>796</v>
      </c>
      <c r="T73" s="8"/>
      <c r="U73" s="5"/>
      <c r="V73" s="5"/>
      <c r="W73" s="5"/>
      <c r="X73" s="5"/>
      <c r="Y73" s="5"/>
      <c r="Z73" s="5"/>
      <c r="AA73" s="5"/>
      <c r="AB73" s="8"/>
      <c r="AC73" s="5"/>
      <c r="AD73" s="5"/>
      <c r="AE73" s="5"/>
      <c r="AF73" s="5"/>
      <c r="AG73" s="5"/>
      <c r="AH73" s="5"/>
      <c r="AI73" s="5"/>
      <c r="AJ73" s="8"/>
      <c r="AK73" s="5"/>
      <c r="AL73" s="5"/>
      <c r="AM73" s="5"/>
      <c r="AN73" s="5"/>
      <c r="AO73" s="5"/>
      <c r="AP73" s="5"/>
      <c r="AQ73" s="5"/>
      <c r="AR73" s="8"/>
      <c r="AS73" s="5"/>
      <c r="AT73" s="5"/>
      <c r="AU73" s="5"/>
      <c r="AV73" s="5"/>
      <c r="AW73" s="5"/>
      <c r="AX73" s="5"/>
      <c r="AY73" s="5"/>
      <c r="AZ73" s="8"/>
      <c r="BA73" s="5"/>
      <c r="BB73" s="5"/>
      <c r="BC73" s="5"/>
      <c r="BD73" s="5"/>
      <c r="BE73" s="5"/>
      <c r="BF73" s="5"/>
      <c r="BG73" s="5"/>
      <c r="BH73" s="8"/>
      <c r="BI73" s="5"/>
      <c r="BJ73" s="5"/>
      <c r="BK73" s="5"/>
      <c r="BL73" s="5"/>
      <c r="BM73" s="5"/>
      <c r="BN73" s="5"/>
      <c r="BO73" s="5"/>
      <c r="BP73" s="9">
        <v>0</v>
      </c>
      <c r="BQ73" s="1" t="s">
        <v>0</v>
      </c>
      <c r="BR73" s="1" t="s">
        <v>0</v>
      </c>
      <c r="BS73" s="1" t="s">
        <v>0</v>
      </c>
      <c r="BT73" s="1" t="s">
        <v>0</v>
      </c>
      <c r="BU73" s="1" t="s">
        <v>0</v>
      </c>
    </row>
    <row r="74" spans="1:73" ht="11.25">
      <c r="A74" s="25"/>
      <c r="B74" s="25"/>
      <c r="C74" s="27" t="s">
        <v>92</v>
      </c>
      <c r="D74" s="26" t="s">
        <v>0</v>
      </c>
      <c r="E74" s="1" t="s">
        <v>0</v>
      </c>
      <c r="F74" s="7"/>
      <c r="G74" s="6"/>
      <c r="H74" s="6"/>
      <c r="I74" s="6"/>
      <c r="J74" s="6"/>
      <c r="K74" s="6"/>
      <c r="L74" s="6"/>
      <c r="M74" s="6"/>
      <c r="N74" s="7"/>
      <c r="O74" s="6"/>
      <c r="P74" s="6"/>
      <c r="Q74" s="6"/>
      <c r="R74" s="6"/>
      <c r="S74" s="6"/>
      <c r="T74" s="8"/>
      <c r="U74" s="5"/>
      <c r="V74" s="5"/>
      <c r="W74" s="5"/>
      <c r="X74" s="5"/>
      <c r="Y74" s="5"/>
      <c r="Z74" s="5"/>
      <c r="AA74" s="5"/>
      <c r="AB74" s="8"/>
      <c r="AC74" s="5"/>
      <c r="AD74" s="5"/>
      <c r="AE74" s="5"/>
      <c r="AF74" s="5"/>
      <c r="AG74" s="5"/>
      <c r="AH74" s="5"/>
      <c r="AI74" s="5"/>
      <c r="AJ74" s="8"/>
      <c r="AK74" s="5"/>
      <c r="AL74" s="5"/>
      <c r="AM74" s="5"/>
      <c r="AN74" s="5"/>
      <c r="AO74" s="5"/>
      <c r="AP74" s="5"/>
      <c r="AQ74" s="5"/>
      <c r="AR74" s="8"/>
      <c r="AS74" s="5"/>
      <c r="AT74" s="5"/>
      <c r="AU74" s="5"/>
      <c r="AV74" s="5"/>
      <c r="AW74" s="5"/>
      <c r="AX74" s="5"/>
      <c r="AY74" s="5"/>
      <c r="AZ74" s="8"/>
      <c r="BA74" s="5"/>
      <c r="BB74" s="5"/>
      <c r="BC74" s="5"/>
      <c r="BD74" s="5"/>
      <c r="BE74" s="5"/>
      <c r="BF74" s="5"/>
      <c r="BG74" s="5"/>
      <c r="BH74" s="8"/>
      <c r="BI74" s="5"/>
      <c r="BJ74" s="5"/>
      <c r="BK74" s="5"/>
      <c r="BL74" s="5"/>
      <c r="BM74" s="5"/>
      <c r="BN74" s="5"/>
      <c r="BO74" s="5"/>
      <c r="BP74" s="9">
        <v>0</v>
      </c>
      <c r="BQ74" s="1" t="s">
        <v>0</v>
      </c>
      <c r="BR74" s="1" t="s">
        <v>0</v>
      </c>
      <c r="BS74" s="1" t="s">
        <v>0</v>
      </c>
      <c r="BT74" s="1" t="s">
        <v>0</v>
      </c>
      <c r="BU74" s="1" t="s">
        <v>0</v>
      </c>
    </row>
    <row r="75" spans="1:102" ht="11.25">
      <c r="A75" s="30" t="s">
        <v>55</v>
      </c>
      <c r="B75" s="31" t="str">
        <f>HYPERLINK("http://www.dot.ca.gov/hq/transprog/stip2004/ff_sheets/09-0170.xls","0170")</f>
        <v>0170</v>
      </c>
      <c r="C75" s="30" t="s">
        <v>43</v>
      </c>
      <c r="D75" s="30" t="s">
        <v>30</v>
      </c>
      <c r="E75" s="30" t="s">
        <v>3</v>
      </c>
      <c r="F75" s="32">
        <f ca="1">INDIRECT("T75")+INDIRECT("AB75")+INDIRECT("AJ75")+INDIRECT("AR75")+INDIRECT("AZ75")+INDIRECT("BH75")</f>
        <v>115</v>
      </c>
      <c r="G75" s="33">
        <f ca="1">INDIRECT("U75")+INDIRECT("AC75")+INDIRECT("AK75")+INDIRECT("AS75")+INDIRECT("BA75")+INDIRECT("BI75")</f>
        <v>0</v>
      </c>
      <c r="H75" s="33">
        <f ca="1">INDIRECT("V75")+INDIRECT("AD75")+INDIRECT("AL75")+INDIRECT("AT75")+INDIRECT("BB75")+INDIRECT("BJ75")</f>
        <v>304</v>
      </c>
      <c r="I75" s="33">
        <f ca="1">INDIRECT("W75")+INDIRECT("AE75")+INDIRECT("AM75")+INDIRECT("AU75")+INDIRECT("BC75")+INDIRECT("BK75")</f>
        <v>997</v>
      </c>
      <c r="J75" s="33">
        <f ca="1">INDIRECT("X75")+INDIRECT("AF75")+INDIRECT("AN75")+INDIRECT("AV75")+INDIRECT("BD75")+INDIRECT("BL75")</f>
        <v>0</v>
      </c>
      <c r="K75" s="33">
        <f ca="1">INDIRECT("Y75")+INDIRECT("AG75")+INDIRECT("AO75")+INDIRECT("AW75")+INDIRECT("BE75")+INDIRECT("BM75")</f>
        <v>0</v>
      </c>
      <c r="L75" s="33">
        <f ca="1">INDIRECT("Z75")+INDIRECT("AH75")+INDIRECT("AP75")+INDIRECT("AX75")+INDIRECT("BF75")+INDIRECT("BN75")</f>
        <v>0</v>
      </c>
      <c r="M75" s="33">
        <f ca="1">INDIRECT("AA75")+INDIRECT("AI75")+INDIRECT("AQ75")+INDIRECT("AY75")+INDIRECT("BG75")+INDIRECT("BO75")</f>
        <v>0</v>
      </c>
      <c r="N75" s="32">
        <f ca="1">INDIRECT("T75")+INDIRECT("U75")+INDIRECT("V75")+INDIRECT("W75")+INDIRECT("X75")+INDIRECT("Y75")+INDIRECT("Z75")+INDIRECT("AA75")</f>
        <v>836</v>
      </c>
      <c r="O75" s="33">
        <f ca="1">INDIRECT("AB75")+INDIRECT("AC75")+INDIRECT("AD75")+INDIRECT("AE75")+INDIRECT("AF75")+INDIRECT("AG75")+INDIRECT("AH75")+INDIRECT("AI75")</f>
        <v>0</v>
      </c>
      <c r="P75" s="33">
        <f ca="1">INDIRECT("AJ75")+INDIRECT("AK75")+INDIRECT("AL75")+INDIRECT("AM75")+INDIRECT("AN75")+INDIRECT("AO75")+INDIRECT("AP75")+INDIRECT("AQ75")</f>
        <v>115</v>
      </c>
      <c r="Q75" s="33">
        <f ca="1">INDIRECT("AR75")+INDIRECT("AS75")+INDIRECT("AT75")+INDIRECT("AU75")+INDIRECT("AV75")+INDIRECT("AW75")+INDIRECT("AX75")+INDIRECT("AY75")</f>
        <v>304</v>
      </c>
      <c r="R75" s="33">
        <f ca="1">INDIRECT("AZ75")+INDIRECT("BA75")+INDIRECT("BB75")+INDIRECT("BC75")+INDIRECT("BD75")+INDIRECT("BE75")+INDIRECT("BF75")+INDIRECT("BG75")</f>
        <v>161</v>
      </c>
      <c r="S75" s="33">
        <f ca="1">INDIRECT("BH75")+INDIRECT("BI75")+INDIRECT("BJ75")+INDIRECT("BK75")+INDIRECT("BL75")+INDIRECT("BM75")+INDIRECT("BN75")+INDIRECT("BO75")</f>
        <v>0</v>
      </c>
      <c r="T75" s="34"/>
      <c r="U75" s="35"/>
      <c r="V75" s="35"/>
      <c r="W75" s="35">
        <v>836</v>
      </c>
      <c r="X75" s="35"/>
      <c r="Y75" s="35"/>
      <c r="Z75" s="35"/>
      <c r="AA75" s="35"/>
      <c r="AB75" s="34"/>
      <c r="AC75" s="35"/>
      <c r="AD75" s="35"/>
      <c r="AE75" s="35"/>
      <c r="AF75" s="35"/>
      <c r="AG75" s="35"/>
      <c r="AH75" s="35"/>
      <c r="AI75" s="35"/>
      <c r="AJ75" s="34">
        <v>115</v>
      </c>
      <c r="AK75" s="35"/>
      <c r="AL75" s="35"/>
      <c r="AM75" s="35"/>
      <c r="AN75" s="35"/>
      <c r="AO75" s="35"/>
      <c r="AP75" s="35"/>
      <c r="AQ75" s="35"/>
      <c r="AR75" s="34"/>
      <c r="AS75" s="35"/>
      <c r="AT75" s="35">
        <v>304</v>
      </c>
      <c r="AU75" s="35"/>
      <c r="AV75" s="35"/>
      <c r="AW75" s="35"/>
      <c r="AX75" s="35"/>
      <c r="AY75" s="35"/>
      <c r="AZ75" s="34"/>
      <c r="BA75" s="35"/>
      <c r="BB75" s="35"/>
      <c r="BC75" s="35">
        <v>161</v>
      </c>
      <c r="BD75" s="35"/>
      <c r="BE75" s="35"/>
      <c r="BF75" s="35"/>
      <c r="BG75" s="35"/>
      <c r="BH75" s="34"/>
      <c r="BI75" s="35"/>
      <c r="BJ75" s="35"/>
      <c r="BK75" s="35"/>
      <c r="BL75" s="35"/>
      <c r="BM75" s="35"/>
      <c r="BN75" s="35"/>
      <c r="BO75" s="36"/>
      <c r="BP75" s="9">
        <v>13000000638</v>
      </c>
      <c r="BQ75" s="1" t="s">
        <v>3</v>
      </c>
      <c r="BR75" s="1" t="s">
        <v>0</v>
      </c>
      <c r="BS75" s="1" t="s">
        <v>0</v>
      </c>
      <c r="BT75" s="1" t="s">
        <v>0</v>
      </c>
      <c r="BU75" s="1" t="s">
        <v>32</v>
      </c>
      <c r="BW75" s="1">
        <f ca="1">INDIRECT("T75")+2*INDIRECT("AB75")+3*INDIRECT("AJ75")+4*INDIRECT("AR75")+5*INDIRECT("AZ75")+6*INDIRECT("BH75")</f>
        <v>345</v>
      </c>
      <c r="BX75" s="1">
        <v>345</v>
      </c>
      <c r="BY75" s="1">
        <f ca="1">INDIRECT("U75")+2*INDIRECT("AC75")+3*INDIRECT("AK75")+4*INDIRECT("AS75")+5*INDIRECT("BA75")+6*INDIRECT("BI75")</f>
        <v>0</v>
      </c>
      <c r="BZ75" s="1">
        <v>0</v>
      </c>
      <c r="CA75" s="1">
        <f ca="1">INDIRECT("V75")+2*INDIRECT("AD75")+3*INDIRECT("AL75")+4*INDIRECT("AT75")+5*INDIRECT("BB75")+6*INDIRECT("BJ75")</f>
        <v>1216</v>
      </c>
      <c r="CB75" s="1">
        <v>1216</v>
      </c>
      <c r="CC75" s="1">
        <f ca="1">INDIRECT("W75")+2*INDIRECT("AE75")+3*INDIRECT("AM75")+4*INDIRECT("AU75")+5*INDIRECT("BC75")+6*INDIRECT("BK75")</f>
        <v>1641</v>
      </c>
      <c r="CD75" s="1">
        <v>1641</v>
      </c>
      <c r="CE75" s="1">
        <f ca="1">INDIRECT("X75")+2*INDIRECT("AF75")+3*INDIRECT("AN75")+4*INDIRECT("AV75")+5*INDIRECT("BD75")+6*INDIRECT("BL75")</f>
        <v>0</v>
      </c>
      <c r="CF75" s="1">
        <v>0</v>
      </c>
      <c r="CG75" s="1">
        <f ca="1">INDIRECT("Y75")+2*INDIRECT("AG75")+3*INDIRECT("AO75")+4*INDIRECT("AW75")+5*INDIRECT("BE75")+6*INDIRECT("BM75")</f>
        <v>0</v>
      </c>
      <c r="CH75" s="1">
        <v>0</v>
      </c>
      <c r="CI75" s="1">
        <f ca="1">INDIRECT("Z75")+2*INDIRECT("AH75")+3*INDIRECT("AP75")+4*INDIRECT("AX75")+5*INDIRECT("BF75")+6*INDIRECT("BN75")</f>
        <v>0</v>
      </c>
      <c r="CJ75" s="1">
        <v>0</v>
      </c>
      <c r="CK75" s="1">
        <f ca="1">INDIRECT("AA75")+2*INDIRECT("AI75")+3*INDIRECT("AQ75")+4*INDIRECT("AY75")+5*INDIRECT("BG75")+6*INDIRECT("BO75")</f>
        <v>0</v>
      </c>
      <c r="CL75" s="1">
        <v>0</v>
      </c>
      <c r="CM75" s="1">
        <f ca="1">INDIRECT("T75")+2*INDIRECT("U75")+3*INDIRECT("V75")+4*INDIRECT("W75")+5*INDIRECT("X75")+6*INDIRECT("Y75")+7*INDIRECT("Z75")+8*INDIRECT("AA75")</f>
        <v>3344</v>
      </c>
      <c r="CN75" s="1">
        <v>3344</v>
      </c>
      <c r="CO75" s="1">
        <f ca="1">INDIRECT("AB75")+2*INDIRECT("AC75")+3*INDIRECT("AD75")+4*INDIRECT("AE75")+5*INDIRECT("AF75")+6*INDIRECT("AG75")+7*INDIRECT("AH75")+8*INDIRECT("AI75")</f>
        <v>0</v>
      </c>
      <c r="CP75" s="1">
        <v>0</v>
      </c>
      <c r="CQ75" s="1">
        <f ca="1">INDIRECT("AJ75")+2*INDIRECT("AK75")+3*INDIRECT("AL75")+4*INDIRECT("AM75")+5*INDIRECT("AN75")+6*INDIRECT("AO75")+7*INDIRECT("AP75")+8*INDIRECT("AQ75")</f>
        <v>115</v>
      </c>
      <c r="CR75" s="1">
        <v>115</v>
      </c>
      <c r="CS75" s="1">
        <f ca="1">INDIRECT("AR75")+2*INDIRECT("AS75")+3*INDIRECT("AT75")+4*INDIRECT("AU75")+5*INDIRECT("AV75")+6*INDIRECT("AW75")+7*INDIRECT("AX75")+8*INDIRECT("AY75")</f>
        <v>912</v>
      </c>
      <c r="CT75" s="1">
        <v>912</v>
      </c>
      <c r="CU75" s="1">
        <f ca="1">INDIRECT("AZ75")+2*INDIRECT("BA75")+3*INDIRECT("BB75")+4*INDIRECT("BC75")+5*INDIRECT("BD75")+6*INDIRECT("BE75")+7*INDIRECT("BF75")+8*INDIRECT("BG75")</f>
        <v>644</v>
      </c>
      <c r="CV75" s="1">
        <v>644</v>
      </c>
      <c r="CW75" s="1">
        <f ca="1">INDIRECT("BH75")+2*INDIRECT("BI75")+3*INDIRECT("BJ75")+4*INDIRECT("BK75")+5*INDIRECT("BL75")+6*INDIRECT("BM75")+7*INDIRECT("BN75")+8*INDIRECT("BO75")</f>
        <v>0</v>
      </c>
      <c r="CX75" s="1">
        <v>0</v>
      </c>
    </row>
    <row r="76" spans="1:102" ht="11.25">
      <c r="A76" s="1" t="s">
        <v>0</v>
      </c>
      <c r="B76" s="1" t="s">
        <v>56</v>
      </c>
      <c r="C76" s="1" t="s">
        <v>57</v>
      </c>
      <c r="D76" s="1" t="s">
        <v>58</v>
      </c>
      <c r="E76" s="1" t="s">
        <v>36</v>
      </c>
      <c r="F76" s="7">
        <f ca="1">INDIRECT("T76")+INDIRECT("AB76")+INDIRECT("AJ76")+INDIRECT("AR76")+INDIRECT("AZ76")+INDIRECT("BH76")</f>
        <v>461</v>
      </c>
      <c r="G76" s="6">
        <f ca="1">INDIRECT("U76")+INDIRECT("AC76")+INDIRECT("AK76")+INDIRECT("AS76")+INDIRECT("BA76")+INDIRECT("BI76")</f>
        <v>0</v>
      </c>
      <c r="H76" s="6">
        <f ca="1">INDIRECT("V76")+INDIRECT("AD76")+INDIRECT("AL76")+INDIRECT("AT76")+INDIRECT("BB76")+INDIRECT("BJ76")</f>
        <v>1215</v>
      </c>
      <c r="I76" s="6">
        <f ca="1">INDIRECT("W76")+INDIRECT("AE76")+INDIRECT("AM76")+INDIRECT("AU76")+INDIRECT("BC76")+INDIRECT("BK76")</f>
        <v>3984</v>
      </c>
      <c r="J76" s="6">
        <f ca="1">INDIRECT("X76")+INDIRECT("AF76")+INDIRECT("AN76")+INDIRECT("AV76")+INDIRECT("BD76")+INDIRECT("BL76")</f>
        <v>0</v>
      </c>
      <c r="K76" s="6">
        <f ca="1">INDIRECT("Y76")+INDIRECT("AG76")+INDIRECT("AO76")+INDIRECT("AW76")+INDIRECT("BE76")+INDIRECT("BM76")</f>
        <v>0</v>
      </c>
      <c r="L76" s="6">
        <f ca="1">INDIRECT("Z76")+INDIRECT("AH76")+INDIRECT("AP76")+INDIRECT("AX76")+INDIRECT("BF76")+INDIRECT("BN76")</f>
        <v>0</v>
      </c>
      <c r="M76" s="6">
        <f ca="1">INDIRECT("AA76")+INDIRECT("AI76")+INDIRECT("AQ76")+INDIRECT("AY76")+INDIRECT("BG76")+INDIRECT("BO76")</f>
        <v>0</v>
      </c>
      <c r="N76" s="7">
        <f ca="1">INDIRECT("T76")+INDIRECT("U76")+INDIRECT("V76")+INDIRECT("W76")+INDIRECT("X76")+INDIRECT("Y76")+INDIRECT("Z76")+INDIRECT("AA76")</f>
        <v>3341</v>
      </c>
      <c r="O76" s="6">
        <f ca="1">INDIRECT("AB76")+INDIRECT("AC76")+INDIRECT("AD76")+INDIRECT("AE76")+INDIRECT("AF76")+INDIRECT("AG76")+INDIRECT("AH76")+INDIRECT("AI76")</f>
        <v>0</v>
      </c>
      <c r="P76" s="6">
        <f ca="1">INDIRECT("AJ76")+INDIRECT("AK76")+INDIRECT("AL76")+INDIRECT("AM76")+INDIRECT("AN76")+INDIRECT("AO76")+INDIRECT("AP76")+INDIRECT("AQ76")</f>
        <v>461</v>
      </c>
      <c r="Q76" s="6">
        <f ca="1">INDIRECT("AR76")+INDIRECT("AS76")+INDIRECT("AT76")+INDIRECT("AU76")+INDIRECT("AV76")+INDIRECT("AW76")+INDIRECT("AX76")+INDIRECT("AY76")</f>
        <v>1215</v>
      </c>
      <c r="R76" s="6">
        <f ca="1">INDIRECT("AZ76")+INDIRECT("BA76")+INDIRECT("BB76")+INDIRECT("BC76")+INDIRECT("BD76")+INDIRECT("BE76")+INDIRECT("BF76")+INDIRECT("BG76")</f>
        <v>643</v>
      </c>
      <c r="S76" s="6">
        <f ca="1">INDIRECT("BH76")+INDIRECT("BI76")+INDIRECT("BJ76")+INDIRECT("BK76")+INDIRECT("BL76")+INDIRECT("BM76")+INDIRECT("BN76")+INDIRECT("BO76")</f>
        <v>0</v>
      </c>
      <c r="T76" s="28"/>
      <c r="U76" s="29"/>
      <c r="V76" s="29"/>
      <c r="W76" s="29">
        <v>3341</v>
      </c>
      <c r="X76" s="29"/>
      <c r="Y76" s="29"/>
      <c r="Z76" s="29"/>
      <c r="AA76" s="29"/>
      <c r="AB76" s="28"/>
      <c r="AC76" s="29"/>
      <c r="AD76" s="29"/>
      <c r="AE76" s="29"/>
      <c r="AF76" s="29"/>
      <c r="AG76" s="29"/>
      <c r="AH76" s="29"/>
      <c r="AI76" s="29"/>
      <c r="AJ76" s="28">
        <v>461</v>
      </c>
      <c r="AK76" s="29"/>
      <c r="AL76" s="29"/>
      <c r="AM76" s="29"/>
      <c r="AN76" s="29"/>
      <c r="AO76" s="29"/>
      <c r="AP76" s="29"/>
      <c r="AQ76" s="29"/>
      <c r="AR76" s="28"/>
      <c r="AS76" s="29"/>
      <c r="AT76" s="29">
        <v>1215</v>
      </c>
      <c r="AU76" s="29"/>
      <c r="AV76" s="29"/>
      <c r="AW76" s="29"/>
      <c r="AX76" s="29"/>
      <c r="AY76" s="29"/>
      <c r="AZ76" s="28"/>
      <c r="BA76" s="29"/>
      <c r="BB76" s="29"/>
      <c r="BC76" s="29">
        <v>643</v>
      </c>
      <c r="BD76" s="29"/>
      <c r="BE76" s="29"/>
      <c r="BF76" s="29"/>
      <c r="BG76" s="29"/>
      <c r="BH76" s="28"/>
      <c r="BI76" s="29"/>
      <c r="BJ76" s="29"/>
      <c r="BK76" s="29"/>
      <c r="BL76" s="29"/>
      <c r="BM76" s="29"/>
      <c r="BN76" s="29"/>
      <c r="BO76" s="29"/>
      <c r="BP76" s="9">
        <v>0</v>
      </c>
      <c r="BQ76" s="1" t="s">
        <v>0</v>
      </c>
      <c r="BR76" s="1" t="s">
        <v>0</v>
      </c>
      <c r="BS76" s="1" t="s">
        <v>0</v>
      </c>
      <c r="BT76" s="1" t="s">
        <v>0</v>
      </c>
      <c r="BU76" s="1" t="s">
        <v>0</v>
      </c>
      <c r="BW76" s="1">
        <f ca="1">INDIRECT("T76")+2*INDIRECT("AB76")+3*INDIRECT("AJ76")+4*INDIRECT("AR76")+5*INDIRECT("AZ76")+6*INDIRECT("BH76")</f>
        <v>1383</v>
      </c>
      <c r="BX76" s="1">
        <v>1383</v>
      </c>
      <c r="BY76" s="1">
        <f ca="1">INDIRECT("U76")+2*INDIRECT("AC76")+3*INDIRECT("AK76")+4*INDIRECT("AS76")+5*INDIRECT("BA76")+6*INDIRECT("BI76")</f>
        <v>0</v>
      </c>
      <c r="BZ76" s="1">
        <v>0</v>
      </c>
      <c r="CA76" s="1">
        <f ca="1">INDIRECT("V76")+2*INDIRECT("AD76")+3*INDIRECT("AL76")+4*INDIRECT("AT76")+5*INDIRECT("BB76")+6*INDIRECT("BJ76")</f>
        <v>4860</v>
      </c>
      <c r="CB76" s="1">
        <v>4860</v>
      </c>
      <c r="CC76" s="1">
        <f ca="1">INDIRECT("W76")+2*INDIRECT("AE76")+3*INDIRECT("AM76")+4*INDIRECT("AU76")+5*INDIRECT("BC76")+6*INDIRECT("BK76")</f>
        <v>6556</v>
      </c>
      <c r="CD76" s="1">
        <v>6556</v>
      </c>
      <c r="CE76" s="1">
        <f ca="1">INDIRECT("X76")+2*INDIRECT("AF76")+3*INDIRECT("AN76")+4*INDIRECT("AV76")+5*INDIRECT("BD76")+6*INDIRECT("BL76")</f>
        <v>0</v>
      </c>
      <c r="CF76" s="1">
        <v>0</v>
      </c>
      <c r="CG76" s="1">
        <f ca="1">INDIRECT("Y76")+2*INDIRECT("AG76")+3*INDIRECT("AO76")+4*INDIRECT("AW76")+5*INDIRECT("BE76")+6*INDIRECT("BM76")</f>
        <v>0</v>
      </c>
      <c r="CH76" s="1">
        <v>0</v>
      </c>
      <c r="CI76" s="1">
        <f ca="1">INDIRECT("Z76")+2*INDIRECT("AH76")+3*INDIRECT("AP76")+4*INDIRECT("AX76")+5*INDIRECT("BF76")+6*INDIRECT("BN76")</f>
        <v>0</v>
      </c>
      <c r="CJ76" s="1">
        <v>0</v>
      </c>
      <c r="CK76" s="1">
        <f ca="1">INDIRECT("AA76")+2*INDIRECT("AI76")+3*INDIRECT("AQ76")+4*INDIRECT("AY76")+5*INDIRECT("BG76")+6*INDIRECT("BO76")</f>
        <v>0</v>
      </c>
      <c r="CL76" s="1">
        <v>0</v>
      </c>
      <c r="CM76" s="1">
        <f ca="1">INDIRECT("T76")+2*INDIRECT("U76")+3*INDIRECT("V76")+4*INDIRECT("W76")+5*INDIRECT("X76")+6*INDIRECT("Y76")+7*INDIRECT("Z76")+8*INDIRECT("AA76")</f>
        <v>13364</v>
      </c>
      <c r="CN76" s="1">
        <v>13364</v>
      </c>
      <c r="CO76" s="1">
        <f ca="1">INDIRECT("AB76")+2*INDIRECT("AC76")+3*INDIRECT("AD76")+4*INDIRECT("AE76")+5*INDIRECT("AF76")+6*INDIRECT("AG76")+7*INDIRECT("AH76")+8*INDIRECT("AI76")</f>
        <v>0</v>
      </c>
      <c r="CP76" s="1">
        <v>0</v>
      </c>
      <c r="CQ76" s="1">
        <f ca="1">INDIRECT("AJ76")+2*INDIRECT("AK76")+3*INDIRECT("AL76")+4*INDIRECT("AM76")+5*INDIRECT("AN76")+6*INDIRECT("AO76")+7*INDIRECT("AP76")+8*INDIRECT("AQ76")</f>
        <v>461</v>
      </c>
      <c r="CR76" s="1">
        <v>461</v>
      </c>
      <c r="CS76" s="1">
        <f ca="1">INDIRECT("AR76")+2*INDIRECT("AS76")+3*INDIRECT("AT76")+4*INDIRECT("AU76")+5*INDIRECT("AV76")+6*INDIRECT("AW76")+7*INDIRECT("AX76")+8*INDIRECT("AY76")</f>
        <v>3645</v>
      </c>
      <c r="CT76" s="1">
        <v>3645</v>
      </c>
      <c r="CU76" s="1">
        <f ca="1">INDIRECT("AZ76")+2*INDIRECT("BA76")+3*INDIRECT("BB76")+4*INDIRECT("BC76")+5*INDIRECT("BD76")+6*INDIRECT("BE76")+7*INDIRECT("BF76")+8*INDIRECT("BG76")</f>
        <v>2572</v>
      </c>
      <c r="CV76" s="1">
        <v>2572</v>
      </c>
      <c r="CW76" s="1">
        <f ca="1">INDIRECT("BH76")+2*INDIRECT("BI76")+3*INDIRECT("BJ76")+4*INDIRECT("BK76")+5*INDIRECT("BL76")+6*INDIRECT("BM76")+7*INDIRECT("BN76")+8*INDIRECT("BO76")</f>
        <v>0</v>
      </c>
      <c r="CX76" s="1">
        <v>0</v>
      </c>
    </row>
    <row r="77" spans="1:102" ht="11.25">
      <c r="A77" s="25"/>
      <c r="B77" s="25"/>
      <c r="C77" s="27" t="s">
        <v>92</v>
      </c>
      <c r="D77" s="26" t="s">
        <v>0</v>
      </c>
      <c r="E77" s="1" t="s">
        <v>37</v>
      </c>
      <c r="F77" s="7">
        <f ca="1">INDIRECT("T77")+INDIRECT("AB77")+INDIRECT("AJ77")+INDIRECT("AR77")+INDIRECT("AZ77")+INDIRECT("BH77")</f>
        <v>115</v>
      </c>
      <c r="G77" s="6">
        <f ca="1">INDIRECT("U77")+INDIRECT("AC77")+INDIRECT("AK77")+INDIRECT("AS77")+INDIRECT("BA77")+INDIRECT("BI77")</f>
        <v>0</v>
      </c>
      <c r="H77" s="6">
        <f ca="1">INDIRECT("V77")+INDIRECT("AD77")+INDIRECT("AL77")+INDIRECT("AT77")+INDIRECT("BB77")+INDIRECT("BJ77")</f>
        <v>304</v>
      </c>
      <c r="I77" s="6">
        <f ca="1">INDIRECT("W77")+INDIRECT("AE77")+INDIRECT("AM77")+INDIRECT("AU77")+INDIRECT("BC77")+INDIRECT("BK77")</f>
        <v>997</v>
      </c>
      <c r="J77" s="6">
        <f ca="1">INDIRECT("X77")+INDIRECT("AF77")+INDIRECT("AN77")+INDIRECT("AV77")+INDIRECT("BD77")+INDIRECT("BL77")</f>
        <v>0</v>
      </c>
      <c r="K77" s="6">
        <f ca="1">INDIRECT("Y77")+INDIRECT("AG77")+INDIRECT("AO77")+INDIRECT("AW77")+INDIRECT("BE77")+INDIRECT("BM77")</f>
        <v>0</v>
      </c>
      <c r="L77" s="6">
        <f ca="1">INDIRECT("Z77")+INDIRECT("AH77")+INDIRECT("AP77")+INDIRECT("AX77")+INDIRECT("BF77")+INDIRECT("BN77")</f>
        <v>0</v>
      </c>
      <c r="M77" s="6">
        <f ca="1">INDIRECT("AA77")+INDIRECT("AI77")+INDIRECT("AQ77")+INDIRECT("AY77")+INDIRECT("BG77")+INDIRECT("BO77")</f>
        <v>0</v>
      </c>
      <c r="N77" s="7">
        <f ca="1">INDIRECT("T77")+INDIRECT("U77")+INDIRECT("V77")+INDIRECT("W77")+INDIRECT("X77")+INDIRECT("Y77")+INDIRECT("Z77")+INDIRECT("AA77")</f>
        <v>836</v>
      </c>
      <c r="O77" s="6">
        <f ca="1">INDIRECT("AB77")+INDIRECT("AC77")+INDIRECT("AD77")+INDIRECT("AE77")+INDIRECT("AF77")+INDIRECT("AG77")+INDIRECT("AH77")+INDIRECT("AI77")</f>
        <v>0</v>
      </c>
      <c r="P77" s="6">
        <f ca="1">INDIRECT("AJ77")+INDIRECT("AK77")+INDIRECT("AL77")+INDIRECT("AM77")+INDIRECT("AN77")+INDIRECT("AO77")+INDIRECT("AP77")+INDIRECT("AQ77")</f>
        <v>115</v>
      </c>
      <c r="Q77" s="6">
        <f ca="1">INDIRECT("AR77")+INDIRECT("AS77")+INDIRECT("AT77")+INDIRECT("AU77")+INDIRECT("AV77")+INDIRECT("AW77")+INDIRECT("AX77")+INDIRECT("AY77")</f>
        <v>304</v>
      </c>
      <c r="R77" s="6">
        <f ca="1">INDIRECT("AZ77")+INDIRECT("BA77")+INDIRECT("BB77")+INDIRECT("BC77")+INDIRECT("BD77")+INDIRECT("BE77")+INDIRECT("BF77")+INDIRECT("BG77")</f>
        <v>161</v>
      </c>
      <c r="S77" s="6">
        <f ca="1">INDIRECT("BH77")+INDIRECT("BI77")+INDIRECT("BJ77")+INDIRECT("BK77")+INDIRECT("BL77")+INDIRECT("BM77")+INDIRECT("BN77")+INDIRECT("BO77")</f>
        <v>0</v>
      </c>
      <c r="T77" s="28"/>
      <c r="U77" s="29"/>
      <c r="V77" s="29"/>
      <c r="W77" s="29">
        <v>836</v>
      </c>
      <c r="X77" s="29"/>
      <c r="Y77" s="29"/>
      <c r="Z77" s="29"/>
      <c r="AA77" s="29"/>
      <c r="AB77" s="28"/>
      <c r="AC77" s="29"/>
      <c r="AD77" s="29"/>
      <c r="AE77" s="29"/>
      <c r="AF77" s="29"/>
      <c r="AG77" s="29"/>
      <c r="AH77" s="29"/>
      <c r="AI77" s="29"/>
      <c r="AJ77" s="28">
        <v>115</v>
      </c>
      <c r="AK77" s="29"/>
      <c r="AL77" s="29"/>
      <c r="AM77" s="29"/>
      <c r="AN77" s="29"/>
      <c r="AO77" s="29"/>
      <c r="AP77" s="29"/>
      <c r="AQ77" s="29"/>
      <c r="AR77" s="28"/>
      <c r="AS77" s="29"/>
      <c r="AT77" s="29">
        <v>304</v>
      </c>
      <c r="AU77" s="29"/>
      <c r="AV77" s="29"/>
      <c r="AW77" s="29"/>
      <c r="AX77" s="29"/>
      <c r="AY77" s="29"/>
      <c r="AZ77" s="28"/>
      <c r="BA77" s="29"/>
      <c r="BB77" s="29"/>
      <c r="BC77" s="29">
        <v>161</v>
      </c>
      <c r="BD77" s="29"/>
      <c r="BE77" s="29"/>
      <c r="BF77" s="29"/>
      <c r="BG77" s="29"/>
      <c r="BH77" s="28"/>
      <c r="BI77" s="29"/>
      <c r="BJ77" s="29"/>
      <c r="BK77" s="29"/>
      <c r="BL77" s="29"/>
      <c r="BM77" s="29"/>
      <c r="BN77" s="29"/>
      <c r="BO77" s="29"/>
      <c r="BP77" s="9">
        <v>0</v>
      </c>
      <c r="BQ77" s="1" t="s">
        <v>0</v>
      </c>
      <c r="BR77" s="1" t="s">
        <v>0</v>
      </c>
      <c r="BS77" s="1" t="s">
        <v>0</v>
      </c>
      <c r="BT77" s="1" t="s">
        <v>0</v>
      </c>
      <c r="BU77" s="1" t="s">
        <v>0</v>
      </c>
      <c r="BW77" s="1">
        <f ca="1">INDIRECT("T77")+2*INDIRECT("AB77")+3*INDIRECT("AJ77")+4*INDIRECT("AR77")+5*INDIRECT("AZ77")+6*INDIRECT("BH77")</f>
        <v>345</v>
      </c>
      <c r="BX77" s="1">
        <v>345</v>
      </c>
      <c r="BY77" s="1">
        <f ca="1">INDIRECT("U77")+2*INDIRECT("AC77")+3*INDIRECT("AK77")+4*INDIRECT("AS77")+5*INDIRECT("BA77")+6*INDIRECT("BI77")</f>
        <v>0</v>
      </c>
      <c r="BZ77" s="1">
        <v>0</v>
      </c>
      <c r="CA77" s="1">
        <f ca="1">INDIRECT("V77")+2*INDIRECT("AD77")+3*INDIRECT("AL77")+4*INDIRECT("AT77")+5*INDIRECT("BB77")+6*INDIRECT("BJ77")</f>
        <v>1216</v>
      </c>
      <c r="CB77" s="1">
        <v>1216</v>
      </c>
      <c r="CC77" s="1">
        <f ca="1">INDIRECT("W77")+2*INDIRECT("AE77")+3*INDIRECT("AM77")+4*INDIRECT("AU77")+5*INDIRECT("BC77")+6*INDIRECT("BK77")</f>
        <v>1641</v>
      </c>
      <c r="CD77" s="1">
        <v>1641</v>
      </c>
      <c r="CE77" s="1">
        <f ca="1">INDIRECT("X77")+2*INDIRECT("AF77")+3*INDIRECT("AN77")+4*INDIRECT("AV77")+5*INDIRECT("BD77")+6*INDIRECT("BL77")</f>
        <v>0</v>
      </c>
      <c r="CF77" s="1">
        <v>0</v>
      </c>
      <c r="CG77" s="1">
        <f ca="1">INDIRECT("Y77")+2*INDIRECT("AG77")+3*INDIRECT("AO77")+4*INDIRECT("AW77")+5*INDIRECT("BE77")+6*INDIRECT("BM77")</f>
        <v>0</v>
      </c>
      <c r="CH77" s="1">
        <v>0</v>
      </c>
      <c r="CI77" s="1">
        <f ca="1">INDIRECT("Z77")+2*INDIRECT("AH77")+3*INDIRECT("AP77")+4*INDIRECT("AX77")+5*INDIRECT("BF77")+6*INDIRECT("BN77")</f>
        <v>0</v>
      </c>
      <c r="CJ77" s="1">
        <v>0</v>
      </c>
      <c r="CK77" s="1">
        <f ca="1">INDIRECT("AA77")+2*INDIRECT("AI77")+3*INDIRECT("AQ77")+4*INDIRECT("AY77")+5*INDIRECT("BG77")+6*INDIRECT("BO77")</f>
        <v>0</v>
      </c>
      <c r="CL77" s="1">
        <v>0</v>
      </c>
      <c r="CM77" s="1">
        <f ca="1">INDIRECT("T77")+2*INDIRECT("U77")+3*INDIRECT("V77")+4*INDIRECT("W77")+5*INDIRECT("X77")+6*INDIRECT("Y77")+7*INDIRECT("Z77")+8*INDIRECT("AA77")</f>
        <v>3344</v>
      </c>
      <c r="CN77" s="1">
        <v>3344</v>
      </c>
      <c r="CO77" s="1">
        <f ca="1">INDIRECT("AB77")+2*INDIRECT("AC77")+3*INDIRECT("AD77")+4*INDIRECT("AE77")+5*INDIRECT("AF77")+6*INDIRECT("AG77")+7*INDIRECT("AH77")+8*INDIRECT("AI77")</f>
        <v>0</v>
      </c>
      <c r="CP77" s="1">
        <v>0</v>
      </c>
      <c r="CQ77" s="1">
        <f ca="1">INDIRECT("AJ77")+2*INDIRECT("AK77")+3*INDIRECT("AL77")+4*INDIRECT("AM77")+5*INDIRECT("AN77")+6*INDIRECT("AO77")+7*INDIRECT("AP77")+8*INDIRECT("AQ77")</f>
        <v>115</v>
      </c>
      <c r="CR77" s="1">
        <v>115</v>
      </c>
      <c r="CS77" s="1">
        <f ca="1">INDIRECT("AR77")+2*INDIRECT("AS77")+3*INDIRECT("AT77")+4*INDIRECT("AU77")+5*INDIRECT("AV77")+6*INDIRECT("AW77")+7*INDIRECT("AX77")+8*INDIRECT("AY77")</f>
        <v>912</v>
      </c>
      <c r="CT77" s="1">
        <v>912</v>
      </c>
      <c r="CU77" s="1">
        <f ca="1">INDIRECT("AZ77")+2*INDIRECT("BA77")+3*INDIRECT("BB77")+4*INDIRECT("BC77")+5*INDIRECT("BD77")+6*INDIRECT("BE77")+7*INDIRECT("BF77")+8*INDIRECT("BG77")</f>
        <v>644</v>
      </c>
      <c r="CV77" s="1">
        <v>644</v>
      </c>
      <c r="CW77" s="1">
        <f ca="1">INDIRECT("BH77")+2*INDIRECT("BI77")+3*INDIRECT("BJ77")+4*INDIRECT("BK77")+5*INDIRECT("BL77")+6*INDIRECT("BM77")+7*INDIRECT("BN77")+8*INDIRECT("BO77")</f>
        <v>0</v>
      </c>
      <c r="CX77" s="1">
        <v>0</v>
      </c>
    </row>
    <row r="78" spans="1:102" ht="11.25">
      <c r="A78" s="1" t="s">
        <v>0</v>
      </c>
      <c r="B78" s="1" t="s">
        <v>0</v>
      </c>
      <c r="C78" s="1" t="s">
        <v>0</v>
      </c>
      <c r="D78" s="1" t="s">
        <v>0</v>
      </c>
      <c r="E78" s="1" t="s">
        <v>38</v>
      </c>
      <c r="F78" s="7">
        <f ca="1">INDIRECT("T78")+INDIRECT("AB78")+INDIRECT("AJ78")+INDIRECT("AR78")+INDIRECT("AZ78")+INDIRECT("BH78")</f>
        <v>461</v>
      </c>
      <c r="G78" s="6">
        <f ca="1">INDIRECT("U78")+INDIRECT("AC78")+INDIRECT("AK78")+INDIRECT("AS78")+INDIRECT("BA78")+INDIRECT("BI78")</f>
        <v>0</v>
      </c>
      <c r="H78" s="6">
        <f ca="1">INDIRECT("V78")+INDIRECT("AD78")+INDIRECT("AL78")+INDIRECT("AT78")+INDIRECT("BB78")+INDIRECT("BJ78")</f>
        <v>1215</v>
      </c>
      <c r="I78" s="6">
        <f ca="1">INDIRECT("W78")+INDIRECT("AE78")+INDIRECT("AM78")+INDIRECT("AU78")+INDIRECT("BC78")+INDIRECT("BK78")</f>
        <v>3984</v>
      </c>
      <c r="J78" s="6">
        <f ca="1">INDIRECT("X78")+INDIRECT("AF78")+INDIRECT("AN78")+INDIRECT("AV78")+INDIRECT("BD78")+INDIRECT("BL78")</f>
        <v>0</v>
      </c>
      <c r="K78" s="6">
        <f ca="1">INDIRECT("Y78")+INDIRECT("AG78")+INDIRECT("AO78")+INDIRECT("AW78")+INDIRECT("BE78")+INDIRECT("BM78")</f>
        <v>0</v>
      </c>
      <c r="L78" s="6">
        <f ca="1">INDIRECT("Z78")+INDIRECT("AH78")+INDIRECT("AP78")+INDIRECT("AX78")+INDIRECT("BF78")+INDIRECT("BN78")</f>
        <v>0</v>
      </c>
      <c r="M78" s="6">
        <f ca="1">INDIRECT("AA78")+INDIRECT("AI78")+INDIRECT("AQ78")+INDIRECT("AY78")+INDIRECT("BG78")+INDIRECT("BO78")</f>
        <v>0</v>
      </c>
      <c r="N78" s="7">
        <f ca="1">INDIRECT("T78")+INDIRECT("U78")+INDIRECT("V78")+INDIRECT("W78")+INDIRECT("X78")+INDIRECT("Y78")+INDIRECT("Z78")+INDIRECT("AA78")</f>
        <v>3341</v>
      </c>
      <c r="O78" s="6">
        <f ca="1">INDIRECT("AB78")+INDIRECT("AC78")+INDIRECT("AD78")+INDIRECT("AE78")+INDIRECT("AF78")+INDIRECT("AG78")+INDIRECT("AH78")+INDIRECT("AI78")</f>
        <v>0</v>
      </c>
      <c r="P78" s="6">
        <f ca="1">INDIRECT("AJ78")+INDIRECT("AK78")+INDIRECT("AL78")+INDIRECT("AM78")+INDIRECT("AN78")+INDIRECT("AO78")+INDIRECT("AP78")+INDIRECT("AQ78")</f>
        <v>461</v>
      </c>
      <c r="Q78" s="6">
        <f ca="1">INDIRECT("AR78")+INDIRECT("AS78")+INDIRECT("AT78")+INDIRECT("AU78")+INDIRECT("AV78")+INDIRECT("AW78")+INDIRECT("AX78")+INDIRECT("AY78")</f>
        <v>1215</v>
      </c>
      <c r="R78" s="6">
        <f ca="1">INDIRECT("AZ78")+INDIRECT("BA78")+INDIRECT("BB78")+INDIRECT("BC78")+INDIRECT("BD78")+INDIRECT("BE78")+INDIRECT("BF78")+INDIRECT("BG78")</f>
        <v>643</v>
      </c>
      <c r="S78" s="6">
        <f ca="1">INDIRECT("BH78")+INDIRECT("BI78")+INDIRECT("BJ78")+INDIRECT("BK78")+INDIRECT("BL78")+INDIRECT("BM78")+INDIRECT("BN78")+INDIRECT("BO78")</f>
        <v>0</v>
      </c>
      <c r="T78" s="28"/>
      <c r="U78" s="29"/>
      <c r="V78" s="29"/>
      <c r="W78" s="29">
        <v>3341</v>
      </c>
      <c r="X78" s="29"/>
      <c r="Y78" s="29"/>
      <c r="Z78" s="29"/>
      <c r="AA78" s="29"/>
      <c r="AB78" s="28"/>
      <c r="AC78" s="29"/>
      <c r="AD78" s="29"/>
      <c r="AE78" s="29"/>
      <c r="AF78" s="29"/>
      <c r="AG78" s="29"/>
      <c r="AH78" s="29"/>
      <c r="AI78" s="29"/>
      <c r="AJ78" s="28">
        <v>461</v>
      </c>
      <c r="AK78" s="29"/>
      <c r="AL78" s="29"/>
      <c r="AM78" s="29"/>
      <c r="AN78" s="29"/>
      <c r="AO78" s="29"/>
      <c r="AP78" s="29"/>
      <c r="AQ78" s="29"/>
      <c r="AR78" s="28"/>
      <c r="AS78" s="29"/>
      <c r="AT78" s="29">
        <v>1215</v>
      </c>
      <c r="AU78" s="29"/>
      <c r="AV78" s="29"/>
      <c r="AW78" s="29"/>
      <c r="AX78" s="29"/>
      <c r="AY78" s="29"/>
      <c r="AZ78" s="28"/>
      <c r="BA78" s="29"/>
      <c r="BB78" s="29"/>
      <c r="BC78" s="29">
        <v>643</v>
      </c>
      <c r="BD78" s="29"/>
      <c r="BE78" s="29"/>
      <c r="BF78" s="29"/>
      <c r="BG78" s="29"/>
      <c r="BH78" s="28"/>
      <c r="BI78" s="29"/>
      <c r="BJ78" s="29"/>
      <c r="BK78" s="29"/>
      <c r="BL78" s="29"/>
      <c r="BM78" s="29"/>
      <c r="BN78" s="29"/>
      <c r="BO78" s="29"/>
      <c r="BP78" s="9">
        <v>0</v>
      </c>
      <c r="BQ78" s="1" t="s">
        <v>0</v>
      </c>
      <c r="BR78" s="1" t="s">
        <v>0</v>
      </c>
      <c r="BS78" s="1" t="s">
        <v>0</v>
      </c>
      <c r="BT78" s="1" t="s">
        <v>0</v>
      </c>
      <c r="BU78" s="1" t="s">
        <v>0</v>
      </c>
      <c r="BW78" s="1">
        <f ca="1">INDIRECT("T78")+2*INDIRECT("AB78")+3*INDIRECT("AJ78")+4*INDIRECT("AR78")+5*INDIRECT("AZ78")+6*INDIRECT("BH78")</f>
        <v>1383</v>
      </c>
      <c r="BX78" s="1">
        <v>1383</v>
      </c>
      <c r="BY78" s="1">
        <f ca="1">INDIRECT("U78")+2*INDIRECT("AC78")+3*INDIRECT("AK78")+4*INDIRECT("AS78")+5*INDIRECT("BA78")+6*INDIRECT("BI78")</f>
        <v>0</v>
      </c>
      <c r="BZ78" s="1">
        <v>0</v>
      </c>
      <c r="CA78" s="1">
        <f ca="1">INDIRECT("V78")+2*INDIRECT("AD78")+3*INDIRECT("AL78")+4*INDIRECT("AT78")+5*INDIRECT("BB78")+6*INDIRECT("BJ78")</f>
        <v>4860</v>
      </c>
      <c r="CB78" s="1">
        <v>4860</v>
      </c>
      <c r="CC78" s="1">
        <f ca="1">INDIRECT("W78")+2*INDIRECT("AE78")+3*INDIRECT("AM78")+4*INDIRECT("AU78")+5*INDIRECT("BC78")+6*INDIRECT("BK78")</f>
        <v>6556</v>
      </c>
      <c r="CD78" s="1">
        <v>6556</v>
      </c>
      <c r="CE78" s="1">
        <f ca="1">INDIRECT("X78")+2*INDIRECT("AF78")+3*INDIRECT("AN78")+4*INDIRECT("AV78")+5*INDIRECT("BD78")+6*INDIRECT("BL78")</f>
        <v>0</v>
      </c>
      <c r="CF78" s="1">
        <v>0</v>
      </c>
      <c r="CG78" s="1">
        <f ca="1">INDIRECT("Y78")+2*INDIRECT("AG78")+3*INDIRECT("AO78")+4*INDIRECT("AW78")+5*INDIRECT("BE78")+6*INDIRECT("BM78")</f>
        <v>0</v>
      </c>
      <c r="CH78" s="1">
        <v>0</v>
      </c>
      <c r="CI78" s="1">
        <f ca="1">INDIRECT("Z78")+2*INDIRECT("AH78")+3*INDIRECT("AP78")+4*INDIRECT("AX78")+5*INDIRECT("BF78")+6*INDIRECT("BN78")</f>
        <v>0</v>
      </c>
      <c r="CJ78" s="1">
        <v>0</v>
      </c>
      <c r="CK78" s="1">
        <f ca="1">INDIRECT("AA78")+2*INDIRECT("AI78")+3*INDIRECT("AQ78")+4*INDIRECT("AY78")+5*INDIRECT("BG78")+6*INDIRECT("BO78")</f>
        <v>0</v>
      </c>
      <c r="CL78" s="1">
        <v>0</v>
      </c>
      <c r="CM78" s="1">
        <f ca="1">INDIRECT("T78")+2*INDIRECT("U78")+3*INDIRECT("V78")+4*INDIRECT("W78")+5*INDIRECT("X78")+6*INDIRECT("Y78")+7*INDIRECT("Z78")+8*INDIRECT("AA78")</f>
        <v>13364</v>
      </c>
      <c r="CN78" s="1">
        <v>13364</v>
      </c>
      <c r="CO78" s="1">
        <f ca="1">INDIRECT("AB78")+2*INDIRECT("AC78")+3*INDIRECT("AD78")+4*INDIRECT("AE78")+5*INDIRECT("AF78")+6*INDIRECT("AG78")+7*INDIRECT("AH78")+8*INDIRECT("AI78")</f>
        <v>0</v>
      </c>
      <c r="CP78" s="1">
        <v>0</v>
      </c>
      <c r="CQ78" s="1">
        <f ca="1">INDIRECT("AJ78")+2*INDIRECT("AK78")+3*INDIRECT("AL78")+4*INDIRECT("AM78")+5*INDIRECT("AN78")+6*INDIRECT("AO78")+7*INDIRECT("AP78")+8*INDIRECT("AQ78")</f>
        <v>461</v>
      </c>
      <c r="CR78" s="1">
        <v>461</v>
      </c>
      <c r="CS78" s="1">
        <f ca="1">INDIRECT("AR78")+2*INDIRECT("AS78")+3*INDIRECT("AT78")+4*INDIRECT("AU78")+5*INDIRECT("AV78")+6*INDIRECT("AW78")+7*INDIRECT("AX78")+8*INDIRECT("AY78")</f>
        <v>3645</v>
      </c>
      <c r="CT78" s="1">
        <v>3645</v>
      </c>
      <c r="CU78" s="1">
        <f ca="1">INDIRECT("AZ78")+2*INDIRECT("BA78")+3*INDIRECT("BB78")+4*INDIRECT("BC78")+5*INDIRECT("BD78")+6*INDIRECT("BE78")+7*INDIRECT("BF78")+8*INDIRECT("BG78")</f>
        <v>2572</v>
      </c>
      <c r="CV78" s="1">
        <v>2572</v>
      </c>
      <c r="CW78" s="1">
        <f ca="1">INDIRECT("BH78")+2*INDIRECT("BI78")+3*INDIRECT("BJ78")+4*INDIRECT("BK78")+5*INDIRECT("BL78")+6*INDIRECT("BM78")+7*INDIRECT("BN78")+8*INDIRECT("BO78")</f>
        <v>0</v>
      </c>
      <c r="CX78" s="1">
        <v>0</v>
      </c>
    </row>
    <row r="79" spans="1:102" ht="11.25">
      <c r="A79" s="1" t="s">
        <v>0</v>
      </c>
      <c r="B79" s="1" t="s">
        <v>0</v>
      </c>
      <c r="C79" s="1" t="s">
        <v>0</v>
      </c>
      <c r="D79" s="1" t="s">
        <v>0</v>
      </c>
      <c r="E79" s="1" t="s">
        <v>42</v>
      </c>
      <c r="F79" s="7">
        <f ca="1">INDIRECT("T79")+INDIRECT("AB79")+INDIRECT("AJ79")+INDIRECT("AR79")+INDIRECT("AZ79")+INDIRECT("BH79")</f>
        <v>0</v>
      </c>
      <c r="G79" s="6">
        <f ca="1">INDIRECT("U79")+INDIRECT("AC79")+INDIRECT("AK79")+INDIRECT("AS79")+INDIRECT("BA79")+INDIRECT("BI79")</f>
        <v>0</v>
      </c>
      <c r="H79" s="6">
        <f ca="1">INDIRECT("V79")+INDIRECT("AD79")+INDIRECT("AL79")+INDIRECT("AT79")+INDIRECT("BB79")+INDIRECT("BJ79")</f>
        <v>0</v>
      </c>
      <c r="I79" s="6">
        <f ca="1">INDIRECT("W79")+INDIRECT("AE79")+INDIRECT("AM79")+INDIRECT("AU79")+INDIRECT("BC79")+INDIRECT("BK79")</f>
        <v>0</v>
      </c>
      <c r="J79" s="6">
        <f ca="1">INDIRECT("X79")+INDIRECT("AF79")+INDIRECT("AN79")+INDIRECT("AV79")+INDIRECT("BD79")+INDIRECT("BL79")</f>
        <v>0</v>
      </c>
      <c r="K79" s="6">
        <f ca="1">INDIRECT("Y79")+INDIRECT("AG79")+INDIRECT("AO79")+INDIRECT("AW79")+INDIRECT("BE79")+INDIRECT("BM79")</f>
        <v>0</v>
      </c>
      <c r="L79" s="6">
        <f ca="1">INDIRECT("Z79")+INDIRECT("AH79")+INDIRECT("AP79")+INDIRECT("AX79")+INDIRECT("BF79")+INDIRECT("BN79")</f>
        <v>0</v>
      </c>
      <c r="M79" s="6">
        <f ca="1">INDIRECT("AA79")+INDIRECT("AI79")+INDIRECT("AQ79")+INDIRECT("AY79")+INDIRECT("BG79")+INDIRECT("BO79")</f>
        <v>68776</v>
      </c>
      <c r="N79" s="7">
        <f ca="1">INDIRECT("T79")+INDIRECT("U79")+INDIRECT("V79")+INDIRECT("W79")+INDIRECT("X79")+INDIRECT("Y79")+INDIRECT("Z79")+INDIRECT("AA79")</f>
        <v>0</v>
      </c>
      <c r="O79" s="6">
        <f ca="1">INDIRECT("AB79")+INDIRECT("AC79")+INDIRECT("AD79")+INDIRECT("AE79")+INDIRECT("AF79")+INDIRECT("AG79")+INDIRECT("AH79")+INDIRECT("AI79")</f>
        <v>65807</v>
      </c>
      <c r="P79" s="6">
        <f ca="1">INDIRECT("AJ79")+INDIRECT("AK79")+INDIRECT("AL79")+INDIRECT("AM79")+INDIRECT("AN79")+INDIRECT("AO79")+INDIRECT("AP79")+INDIRECT("AQ79")</f>
        <v>0</v>
      </c>
      <c r="Q79" s="6">
        <f ca="1">INDIRECT("AR79")+INDIRECT("AS79")+INDIRECT("AT79")+INDIRECT("AU79")+INDIRECT("AV79")+INDIRECT("AW79")+INDIRECT("AX79")+INDIRECT("AY79")</f>
        <v>0</v>
      </c>
      <c r="R79" s="6">
        <f ca="1">INDIRECT("AZ79")+INDIRECT("BA79")+INDIRECT("BB79")+INDIRECT("BC79")+INDIRECT("BD79")+INDIRECT("BE79")+INDIRECT("BF79")+INDIRECT("BG79")</f>
        <v>0</v>
      </c>
      <c r="S79" s="6">
        <f ca="1">INDIRECT("BH79")+INDIRECT("BI79")+INDIRECT("BJ79")+INDIRECT("BK79")+INDIRECT("BL79")+INDIRECT("BM79")+INDIRECT("BN79")+INDIRECT("BO79")</f>
        <v>2969</v>
      </c>
      <c r="T79" s="28"/>
      <c r="U79" s="29"/>
      <c r="V79" s="29"/>
      <c r="W79" s="29"/>
      <c r="X79" s="29"/>
      <c r="Y79" s="29"/>
      <c r="Z79" s="29"/>
      <c r="AA79" s="29"/>
      <c r="AB79" s="28"/>
      <c r="AC79" s="29"/>
      <c r="AD79" s="29"/>
      <c r="AE79" s="29"/>
      <c r="AF79" s="29"/>
      <c r="AG79" s="29"/>
      <c r="AH79" s="29"/>
      <c r="AI79" s="29">
        <v>65807</v>
      </c>
      <c r="AJ79" s="28"/>
      <c r="AK79" s="29"/>
      <c r="AL79" s="29"/>
      <c r="AM79" s="29"/>
      <c r="AN79" s="29"/>
      <c r="AO79" s="29"/>
      <c r="AP79" s="29"/>
      <c r="AQ79" s="29"/>
      <c r="AR79" s="28"/>
      <c r="AS79" s="29"/>
      <c r="AT79" s="29"/>
      <c r="AU79" s="29"/>
      <c r="AV79" s="29"/>
      <c r="AW79" s="29"/>
      <c r="AX79" s="29"/>
      <c r="AY79" s="29"/>
      <c r="AZ79" s="28"/>
      <c r="BA79" s="29"/>
      <c r="BB79" s="29"/>
      <c r="BC79" s="29"/>
      <c r="BD79" s="29"/>
      <c r="BE79" s="29"/>
      <c r="BF79" s="29"/>
      <c r="BG79" s="29"/>
      <c r="BH79" s="28"/>
      <c r="BI79" s="29"/>
      <c r="BJ79" s="29"/>
      <c r="BK79" s="29"/>
      <c r="BL79" s="29"/>
      <c r="BM79" s="29"/>
      <c r="BN79" s="29"/>
      <c r="BO79" s="29">
        <v>2969</v>
      </c>
      <c r="BP79" s="9">
        <v>0</v>
      </c>
      <c r="BQ79" s="1" t="s">
        <v>0</v>
      </c>
      <c r="BR79" s="1" t="s">
        <v>0</v>
      </c>
      <c r="BS79" s="1" t="s">
        <v>0</v>
      </c>
      <c r="BT79" s="1" t="s">
        <v>0</v>
      </c>
      <c r="BU79" s="1" t="s">
        <v>0</v>
      </c>
      <c r="BW79" s="1">
        <f ca="1">INDIRECT("T79")+2*INDIRECT("AB79")+3*INDIRECT("AJ79")+4*INDIRECT("AR79")+5*INDIRECT("AZ79")+6*INDIRECT("BH79")</f>
        <v>0</v>
      </c>
      <c r="BX79" s="1">
        <v>0</v>
      </c>
      <c r="BY79" s="1">
        <f ca="1">INDIRECT("U79")+2*INDIRECT("AC79")+3*INDIRECT("AK79")+4*INDIRECT("AS79")+5*INDIRECT("BA79")+6*INDIRECT("BI79")</f>
        <v>0</v>
      </c>
      <c r="BZ79" s="1">
        <v>0</v>
      </c>
      <c r="CA79" s="1">
        <f ca="1">INDIRECT("V79")+2*INDIRECT("AD79")+3*INDIRECT("AL79")+4*INDIRECT("AT79")+5*INDIRECT("BB79")+6*INDIRECT("BJ79")</f>
        <v>0</v>
      </c>
      <c r="CB79" s="1">
        <v>0</v>
      </c>
      <c r="CC79" s="1">
        <f ca="1">INDIRECT("W79")+2*INDIRECT("AE79")+3*INDIRECT("AM79")+4*INDIRECT("AU79")+5*INDIRECT("BC79")+6*INDIRECT("BK79")</f>
        <v>0</v>
      </c>
      <c r="CD79" s="1">
        <v>0</v>
      </c>
      <c r="CE79" s="1">
        <f ca="1">INDIRECT("X79")+2*INDIRECT("AF79")+3*INDIRECT("AN79")+4*INDIRECT("AV79")+5*INDIRECT("BD79")+6*INDIRECT("BL79")</f>
        <v>0</v>
      </c>
      <c r="CF79" s="1">
        <v>0</v>
      </c>
      <c r="CG79" s="1">
        <f ca="1">INDIRECT("Y79")+2*INDIRECT("AG79")+3*INDIRECT("AO79")+4*INDIRECT("AW79")+5*INDIRECT("BE79")+6*INDIRECT("BM79")</f>
        <v>0</v>
      </c>
      <c r="CH79" s="1">
        <v>0</v>
      </c>
      <c r="CI79" s="1">
        <f ca="1">INDIRECT("Z79")+2*INDIRECT("AH79")+3*INDIRECT("AP79")+4*INDIRECT("AX79")+5*INDIRECT("BF79")+6*INDIRECT("BN79")</f>
        <v>0</v>
      </c>
      <c r="CJ79" s="1">
        <v>0</v>
      </c>
      <c r="CK79" s="1">
        <f ca="1">INDIRECT("AA79")+2*INDIRECT("AI79")+3*INDIRECT("AQ79")+4*INDIRECT("AY79")+5*INDIRECT("BG79")+6*INDIRECT("BO79")</f>
        <v>149428</v>
      </c>
      <c r="CL79" s="1">
        <v>149428</v>
      </c>
      <c r="CM79" s="1">
        <f ca="1">INDIRECT("T79")+2*INDIRECT("U79")+3*INDIRECT("V79")+4*INDIRECT("W79")+5*INDIRECT("X79")+6*INDIRECT("Y79")+7*INDIRECT("Z79")+8*INDIRECT("AA79")</f>
        <v>0</v>
      </c>
      <c r="CN79" s="1">
        <v>0</v>
      </c>
      <c r="CO79" s="1">
        <f ca="1">INDIRECT("AB79")+2*INDIRECT("AC79")+3*INDIRECT("AD79")+4*INDIRECT("AE79")+5*INDIRECT("AF79")+6*INDIRECT("AG79")+7*INDIRECT("AH79")+8*INDIRECT("AI79")</f>
        <v>526456</v>
      </c>
      <c r="CP79" s="1">
        <v>526456</v>
      </c>
      <c r="CQ79" s="1">
        <f ca="1">INDIRECT("AJ79")+2*INDIRECT("AK79")+3*INDIRECT("AL79")+4*INDIRECT("AM79")+5*INDIRECT("AN79")+6*INDIRECT("AO79")+7*INDIRECT("AP79")+8*INDIRECT("AQ79")</f>
        <v>0</v>
      </c>
      <c r="CR79" s="1">
        <v>0</v>
      </c>
      <c r="CS79" s="1">
        <f ca="1">INDIRECT("AR79")+2*INDIRECT("AS79")+3*INDIRECT("AT79")+4*INDIRECT("AU79")+5*INDIRECT("AV79")+6*INDIRECT("AW79")+7*INDIRECT("AX79")+8*INDIRECT("AY79")</f>
        <v>0</v>
      </c>
      <c r="CT79" s="1">
        <v>0</v>
      </c>
      <c r="CU79" s="1">
        <f ca="1">INDIRECT("AZ79")+2*INDIRECT("BA79")+3*INDIRECT("BB79")+4*INDIRECT("BC79")+5*INDIRECT("BD79")+6*INDIRECT("BE79")+7*INDIRECT("BF79")+8*INDIRECT("BG79")</f>
        <v>0</v>
      </c>
      <c r="CV79" s="1">
        <v>0</v>
      </c>
      <c r="CW79" s="1">
        <f ca="1">INDIRECT("BH79")+2*INDIRECT("BI79")+3*INDIRECT("BJ79")+4*INDIRECT("BK79")+5*INDIRECT("BL79")+6*INDIRECT("BM79")+7*INDIRECT("BN79")+8*INDIRECT("BO79")</f>
        <v>23752</v>
      </c>
      <c r="CX79" s="1">
        <v>23752</v>
      </c>
    </row>
    <row r="80" spans="1:73" ht="11.25">
      <c r="A80" s="1" t="s">
        <v>0</v>
      </c>
      <c r="B80" s="1" t="s">
        <v>0</v>
      </c>
      <c r="C80" s="1" t="s">
        <v>0</v>
      </c>
      <c r="D80" s="1" t="s">
        <v>0</v>
      </c>
      <c r="E80" s="1" t="s">
        <v>6</v>
      </c>
      <c r="F80" s="7">
        <f>SUM(F75:F79)</f>
        <v>1152</v>
      </c>
      <c r="G80" s="6">
        <f>SUM(G75:G79)</f>
        <v>0</v>
      </c>
      <c r="H80" s="6">
        <f>SUM(H75:H79)</f>
        <v>3038</v>
      </c>
      <c r="I80" s="6">
        <f>SUM(I75:I79)</f>
        <v>9962</v>
      </c>
      <c r="J80" s="6">
        <f>SUM(J75:J79)</f>
        <v>0</v>
      </c>
      <c r="K80" s="6">
        <f>SUM(K75:K79)</f>
        <v>0</v>
      </c>
      <c r="L80" s="6">
        <f>SUM(L75:L79)</f>
        <v>0</v>
      </c>
      <c r="M80" s="6">
        <f>SUM(M75:M79)</f>
        <v>68776</v>
      </c>
      <c r="N80" s="7">
        <f>SUM(N75:N79)</f>
        <v>8354</v>
      </c>
      <c r="O80" s="6">
        <f>SUM(O75:O79)</f>
        <v>65807</v>
      </c>
      <c r="P80" s="6">
        <f>SUM(P75:P79)</f>
        <v>1152</v>
      </c>
      <c r="Q80" s="6">
        <f>SUM(Q75:Q79)</f>
        <v>3038</v>
      </c>
      <c r="R80" s="6">
        <f>SUM(R75:R79)</f>
        <v>1608</v>
      </c>
      <c r="S80" s="6">
        <f>SUM(S75:S79)</f>
        <v>2969</v>
      </c>
      <c r="T80" s="8"/>
      <c r="U80" s="5"/>
      <c r="V80" s="5"/>
      <c r="W80" s="5"/>
      <c r="X80" s="5"/>
      <c r="Y80" s="5"/>
      <c r="Z80" s="5"/>
      <c r="AA80" s="5"/>
      <c r="AB80" s="8"/>
      <c r="AC80" s="5"/>
      <c r="AD80" s="5"/>
      <c r="AE80" s="5"/>
      <c r="AF80" s="5"/>
      <c r="AG80" s="5"/>
      <c r="AH80" s="5"/>
      <c r="AI80" s="5"/>
      <c r="AJ80" s="8"/>
      <c r="AK80" s="5"/>
      <c r="AL80" s="5"/>
      <c r="AM80" s="5"/>
      <c r="AN80" s="5"/>
      <c r="AO80" s="5"/>
      <c r="AP80" s="5"/>
      <c r="AQ80" s="5"/>
      <c r="AR80" s="8"/>
      <c r="AS80" s="5"/>
      <c r="AT80" s="5"/>
      <c r="AU80" s="5"/>
      <c r="AV80" s="5"/>
      <c r="AW80" s="5"/>
      <c r="AX80" s="5"/>
      <c r="AY80" s="5"/>
      <c r="AZ80" s="8"/>
      <c r="BA80" s="5"/>
      <c r="BB80" s="5"/>
      <c r="BC80" s="5"/>
      <c r="BD80" s="5"/>
      <c r="BE80" s="5"/>
      <c r="BF80" s="5"/>
      <c r="BG80" s="5"/>
      <c r="BH80" s="8"/>
      <c r="BI80" s="5"/>
      <c r="BJ80" s="5"/>
      <c r="BK80" s="5"/>
      <c r="BL80" s="5"/>
      <c r="BM80" s="5"/>
      <c r="BN80" s="5"/>
      <c r="BO80" s="5"/>
      <c r="BP80" s="9">
        <v>0</v>
      </c>
      <c r="BQ80" s="1" t="s">
        <v>0</v>
      </c>
      <c r="BR80" s="1" t="s">
        <v>0</v>
      </c>
      <c r="BS80" s="1" t="s">
        <v>0</v>
      </c>
      <c r="BT80" s="1" t="s">
        <v>0</v>
      </c>
      <c r="BU80" s="1" t="s">
        <v>0</v>
      </c>
    </row>
    <row r="81" spans="3:73" ht="11.25">
      <c r="C81" s="1" t="s">
        <v>0</v>
      </c>
      <c r="D81" s="1" t="s">
        <v>0</v>
      </c>
      <c r="E81" s="1" t="s">
        <v>0</v>
      </c>
      <c r="F81" s="7"/>
      <c r="G81" s="6"/>
      <c r="H81" s="6"/>
      <c r="I81" s="6"/>
      <c r="J81" s="6"/>
      <c r="K81" s="6"/>
      <c r="L81" s="6"/>
      <c r="M81" s="6"/>
      <c r="N81" s="7"/>
      <c r="O81" s="6"/>
      <c r="P81" s="6"/>
      <c r="Q81" s="6"/>
      <c r="R81" s="6"/>
      <c r="S81" s="6"/>
      <c r="T81" s="8"/>
      <c r="U81" s="5"/>
      <c r="V81" s="5"/>
      <c r="W81" s="5"/>
      <c r="X81" s="5"/>
      <c r="Y81" s="5"/>
      <c r="Z81" s="5"/>
      <c r="AA81" s="5"/>
      <c r="AB81" s="8"/>
      <c r="AC81" s="5"/>
      <c r="AD81" s="5"/>
      <c r="AE81" s="5"/>
      <c r="AF81" s="5"/>
      <c r="AG81" s="5"/>
      <c r="AH81" s="5"/>
      <c r="AI81" s="5"/>
      <c r="AJ81" s="8"/>
      <c r="AK81" s="5"/>
      <c r="AL81" s="5"/>
      <c r="AM81" s="5"/>
      <c r="AN81" s="5"/>
      <c r="AO81" s="5"/>
      <c r="AP81" s="5"/>
      <c r="AQ81" s="5"/>
      <c r="AR81" s="8"/>
      <c r="AS81" s="5"/>
      <c r="AT81" s="5"/>
      <c r="AU81" s="5"/>
      <c r="AV81" s="5"/>
      <c r="AW81" s="5"/>
      <c r="AX81" s="5"/>
      <c r="AY81" s="5"/>
      <c r="AZ81" s="8"/>
      <c r="BA81" s="5"/>
      <c r="BB81" s="5"/>
      <c r="BC81" s="5"/>
      <c r="BD81" s="5"/>
      <c r="BE81" s="5"/>
      <c r="BF81" s="5"/>
      <c r="BG81" s="5"/>
      <c r="BH81" s="8"/>
      <c r="BI81" s="5"/>
      <c r="BJ81" s="5"/>
      <c r="BK81" s="5"/>
      <c r="BL81" s="5"/>
      <c r="BM81" s="5"/>
      <c r="BN81" s="5"/>
      <c r="BO81" s="5"/>
      <c r="BP81" s="9"/>
      <c r="BT81" s="1" t="s">
        <v>0</v>
      </c>
      <c r="BU81" s="1" t="s">
        <v>0</v>
      </c>
    </row>
    <row r="82" spans="1:102" ht="11.25">
      <c r="A82" s="30" t="s">
        <v>1</v>
      </c>
      <c r="B82" s="31" t="str">
        <f>HYPERLINK("http://www.dot.ca.gov/hq/transprog/stip2004/ff_sheets/09-0241.xls","0241")</f>
        <v>0241</v>
      </c>
      <c r="C82" s="30" t="s">
        <v>43</v>
      </c>
      <c r="D82" s="30" t="s">
        <v>30</v>
      </c>
      <c r="E82" s="30" t="s">
        <v>3</v>
      </c>
      <c r="F82" s="32">
        <f ca="1">INDIRECT("T82")+INDIRECT("AB82")+INDIRECT("AJ82")+INDIRECT("AR82")+INDIRECT("AZ82")+INDIRECT("BH82")</f>
        <v>0</v>
      </c>
      <c r="G82" s="33">
        <f ca="1">INDIRECT("U82")+INDIRECT("AC82")+INDIRECT("AK82")+INDIRECT("AS82")+INDIRECT("BA82")+INDIRECT("BI82")</f>
        <v>525</v>
      </c>
      <c r="H82" s="33">
        <f ca="1">INDIRECT("V82")+INDIRECT("AD82")+INDIRECT("AL82")+INDIRECT("AT82")+INDIRECT("BB82")+INDIRECT("BJ82")</f>
        <v>0</v>
      </c>
      <c r="I82" s="33">
        <f ca="1">INDIRECT("W82")+INDIRECT("AE82")+INDIRECT("AM82")+INDIRECT("AU82")+INDIRECT("BC82")+INDIRECT("BK82")</f>
        <v>0</v>
      </c>
      <c r="J82" s="33">
        <f ca="1">INDIRECT("X82")+INDIRECT("AF82")+INDIRECT("AN82")+INDIRECT("AV82")+INDIRECT("BD82")+INDIRECT("BL82")</f>
        <v>0</v>
      </c>
      <c r="K82" s="33">
        <f ca="1">INDIRECT("Y82")+INDIRECT("AG82")+INDIRECT("AO82")+INDIRECT("AW82")+INDIRECT("BE82")+INDIRECT("BM82")</f>
        <v>0</v>
      </c>
      <c r="L82" s="33">
        <f ca="1">INDIRECT("Z82")+INDIRECT("AH82")+INDIRECT("AP82")+INDIRECT("AX82")+INDIRECT("BF82")+INDIRECT("BN82")</f>
        <v>0</v>
      </c>
      <c r="M82" s="33">
        <f ca="1">INDIRECT("AA82")+INDIRECT("AI82")+INDIRECT("AQ82")+INDIRECT("AY82")+INDIRECT("BG82")+INDIRECT("BO82")</f>
        <v>0</v>
      </c>
      <c r="N82" s="32">
        <f ca="1">INDIRECT("T82")+INDIRECT("U82")+INDIRECT("V82")+INDIRECT("W82")+INDIRECT("X82")+INDIRECT("Y82")+INDIRECT("Z82")+INDIRECT("AA82")</f>
        <v>0</v>
      </c>
      <c r="O82" s="33">
        <f ca="1">INDIRECT("AB82")+INDIRECT("AC82")+INDIRECT("AD82")+INDIRECT("AE82")+INDIRECT("AF82")+INDIRECT("AG82")+INDIRECT("AH82")+INDIRECT("AI82")</f>
        <v>0</v>
      </c>
      <c r="P82" s="33">
        <f ca="1">INDIRECT("AJ82")+INDIRECT("AK82")+INDIRECT("AL82")+INDIRECT("AM82")+INDIRECT("AN82")+INDIRECT("AO82")+INDIRECT("AP82")+INDIRECT("AQ82")</f>
        <v>525</v>
      </c>
      <c r="Q82" s="33">
        <f ca="1">INDIRECT("AR82")+INDIRECT("AS82")+INDIRECT("AT82")+INDIRECT("AU82")+INDIRECT("AV82")+INDIRECT("AW82")+INDIRECT("AX82")+INDIRECT("AY82")</f>
        <v>0</v>
      </c>
      <c r="R82" s="33">
        <f ca="1">INDIRECT("AZ82")+INDIRECT("BA82")+INDIRECT("BB82")+INDIRECT("BC82")+INDIRECT("BD82")+INDIRECT("BE82")+INDIRECT("BF82")+INDIRECT("BG82")</f>
        <v>0</v>
      </c>
      <c r="S82" s="33">
        <f ca="1">INDIRECT("BH82")+INDIRECT("BI82")+INDIRECT("BJ82")+INDIRECT("BK82")+INDIRECT("BL82")+INDIRECT("BM82")+INDIRECT("BN82")+INDIRECT("BO82")</f>
        <v>0</v>
      </c>
      <c r="T82" s="34"/>
      <c r="U82" s="35"/>
      <c r="V82" s="35"/>
      <c r="W82" s="35"/>
      <c r="X82" s="35"/>
      <c r="Y82" s="35"/>
      <c r="Z82" s="35"/>
      <c r="AA82" s="35"/>
      <c r="AB82" s="34"/>
      <c r="AC82" s="35"/>
      <c r="AD82" s="35"/>
      <c r="AE82" s="35"/>
      <c r="AF82" s="35"/>
      <c r="AG82" s="35"/>
      <c r="AH82" s="35"/>
      <c r="AI82" s="35"/>
      <c r="AJ82" s="34"/>
      <c r="AK82" s="35">
        <v>525</v>
      </c>
      <c r="AL82" s="35"/>
      <c r="AM82" s="35"/>
      <c r="AN82" s="35"/>
      <c r="AO82" s="35"/>
      <c r="AP82" s="35"/>
      <c r="AQ82" s="35"/>
      <c r="AR82" s="34"/>
      <c r="AS82" s="35"/>
      <c r="AT82" s="35"/>
      <c r="AU82" s="35"/>
      <c r="AV82" s="35"/>
      <c r="AW82" s="35"/>
      <c r="AX82" s="35"/>
      <c r="AY82" s="35"/>
      <c r="AZ82" s="34"/>
      <c r="BA82" s="35"/>
      <c r="BB82" s="35"/>
      <c r="BC82" s="35"/>
      <c r="BD82" s="35"/>
      <c r="BE82" s="35"/>
      <c r="BF82" s="35"/>
      <c r="BG82" s="35"/>
      <c r="BH82" s="34"/>
      <c r="BI82" s="35"/>
      <c r="BJ82" s="35"/>
      <c r="BK82" s="35"/>
      <c r="BL82" s="35"/>
      <c r="BM82" s="35"/>
      <c r="BN82" s="35"/>
      <c r="BO82" s="36"/>
      <c r="BP82" s="9">
        <v>13000001053</v>
      </c>
      <c r="BQ82" s="1" t="s">
        <v>3</v>
      </c>
      <c r="BR82" s="1" t="s">
        <v>0</v>
      </c>
      <c r="BS82" s="1" t="s">
        <v>0</v>
      </c>
      <c r="BT82" s="1" t="s">
        <v>0</v>
      </c>
      <c r="BU82" s="1" t="s">
        <v>32</v>
      </c>
      <c r="BW82" s="1">
        <f ca="1">INDIRECT("T82")+2*INDIRECT("AB82")+3*INDIRECT("AJ82")+4*INDIRECT("AR82")+5*INDIRECT("AZ82")+6*INDIRECT("BH82")</f>
        <v>0</v>
      </c>
      <c r="BX82" s="1">
        <v>0</v>
      </c>
      <c r="BY82" s="1">
        <f ca="1">INDIRECT("U82")+2*INDIRECT("AC82")+3*INDIRECT("AK82")+4*INDIRECT("AS82")+5*INDIRECT("BA82")+6*INDIRECT("BI82")</f>
        <v>1575</v>
      </c>
      <c r="BZ82" s="1">
        <v>1575</v>
      </c>
      <c r="CA82" s="1">
        <f ca="1">INDIRECT("V82")+2*INDIRECT("AD82")+3*INDIRECT("AL82")+4*INDIRECT("AT82")+5*INDIRECT("BB82")+6*INDIRECT("BJ82")</f>
        <v>0</v>
      </c>
      <c r="CB82" s="1">
        <v>0</v>
      </c>
      <c r="CC82" s="1">
        <f ca="1">INDIRECT("W82")+2*INDIRECT("AE82")+3*INDIRECT("AM82")+4*INDIRECT("AU82")+5*INDIRECT("BC82")+6*INDIRECT("BK82")</f>
        <v>0</v>
      </c>
      <c r="CD82" s="1">
        <v>0</v>
      </c>
      <c r="CE82" s="1">
        <f ca="1">INDIRECT("X82")+2*INDIRECT("AF82")+3*INDIRECT("AN82")+4*INDIRECT("AV82")+5*INDIRECT("BD82")+6*INDIRECT("BL82")</f>
        <v>0</v>
      </c>
      <c r="CF82" s="1">
        <v>0</v>
      </c>
      <c r="CG82" s="1">
        <f ca="1">INDIRECT("Y82")+2*INDIRECT("AG82")+3*INDIRECT("AO82")+4*INDIRECT("AW82")+5*INDIRECT("BE82")+6*INDIRECT("BM82")</f>
        <v>0</v>
      </c>
      <c r="CH82" s="1">
        <v>0</v>
      </c>
      <c r="CI82" s="1">
        <f ca="1">INDIRECT("Z82")+2*INDIRECT("AH82")+3*INDIRECT("AP82")+4*INDIRECT("AX82")+5*INDIRECT("BF82")+6*INDIRECT("BN82")</f>
        <v>0</v>
      </c>
      <c r="CJ82" s="1">
        <v>0</v>
      </c>
      <c r="CK82" s="1">
        <f ca="1">INDIRECT("AA82")+2*INDIRECT("AI82")+3*INDIRECT("AQ82")+4*INDIRECT("AY82")+5*INDIRECT("BG82")+6*INDIRECT("BO82")</f>
        <v>0</v>
      </c>
      <c r="CL82" s="1">
        <v>0</v>
      </c>
      <c r="CM82" s="1">
        <f ca="1">INDIRECT("T82")+2*INDIRECT("U82")+3*INDIRECT("V82")+4*INDIRECT("W82")+5*INDIRECT("X82")+6*INDIRECT("Y82")+7*INDIRECT("Z82")+8*INDIRECT("AA82")</f>
        <v>0</v>
      </c>
      <c r="CN82" s="1">
        <v>0</v>
      </c>
      <c r="CO82" s="1">
        <f ca="1">INDIRECT("AB82")+2*INDIRECT("AC82")+3*INDIRECT("AD82")+4*INDIRECT("AE82")+5*INDIRECT("AF82")+6*INDIRECT("AG82")+7*INDIRECT("AH82")+8*INDIRECT("AI82")</f>
        <v>0</v>
      </c>
      <c r="CP82" s="1">
        <v>0</v>
      </c>
      <c r="CQ82" s="1">
        <f ca="1">INDIRECT("AJ82")+2*INDIRECT("AK82")+3*INDIRECT("AL82")+4*INDIRECT("AM82")+5*INDIRECT("AN82")+6*INDIRECT("AO82")+7*INDIRECT("AP82")+8*INDIRECT("AQ82")</f>
        <v>1050</v>
      </c>
      <c r="CR82" s="1">
        <v>1050</v>
      </c>
      <c r="CS82" s="1">
        <f ca="1">INDIRECT("AR82")+2*INDIRECT("AS82")+3*INDIRECT("AT82")+4*INDIRECT("AU82")+5*INDIRECT("AV82")+6*INDIRECT("AW82")+7*INDIRECT("AX82")+8*INDIRECT("AY82")</f>
        <v>0</v>
      </c>
      <c r="CT82" s="1">
        <v>0</v>
      </c>
      <c r="CU82" s="1">
        <f ca="1">INDIRECT("AZ82")+2*INDIRECT("BA82")+3*INDIRECT("BB82")+4*INDIRECT("BC82")+5*INDIRECT("BD82")+6*INDIRECT("BE82")+7*INDIRECT("BF82")+8*INDIRECT("BG82")</f>
        <v>0</v>
      </c>
      <c r="CV82" s="1">
        <v>0</v>
      </c>
      <c r="CW82" s="1">
        <f ca="1">INDIRECT("BH82")+2*INDIRECT("BI82")+3*INDIRECT("BJ82")+4*INDIRECT("BK82")+5*INDIRECT("BL82")+6*INDIRECT("BM82")+7*INDIRECT("BN82")+8*INDIRECT("BO82")</f>
        <v>0</v>
      </c>
      <c r="CX82" s="1">
        <v>0</v>
      </c>
    </row>
    <row r="83" spans="1:102" ht="11.25">
      <c r="A83" s="1" t="s">
        <v>0</v>
      </c>
      <c r="B83" s="1" t="s">
        <v>59</v>
      </c>
      <c r="C83" s="1" t="s">
        <v>60</v>
      </c>
      <c r="D83" s="1" t="s">
        <v>61</v>
      </c>
      <c r="E83" s="1" t="s">
        <v>36</v>
      </c>
      <c r="F83" s="7">
        <f ca="1">INDIRECT("T83")+INDIRECT("AB83")+INDIRECT("AJ83")+INDIRECT("AR83")+INDIRECT("AZ83")+INDIRECT("BH83")</f>
        <v>0</v>
      </c>
      <c r="G83" s="6">
        <f ca="1">INDIRECT("U83")+INDIRECT("AC83")+INDIRECT("AK83")+INDIRECT("AS83")+INDIRECT("BA83")+INDIRECT("BI83")</f>
        <v>131</v>
      </c>
      <c r="H83" s="6">
        <f ca="1">INDIRECT("V83")+INDIRECT("AD83")+INDIRECT("AL83")+INDIRECT("AT83")+INDIRECT("BB83")+INDIRECT("BJ83")</f>
        <v>0</v>
      </c>
      <c r="I83" s="6">
        <f ca="1">INDIRECT("W83")+INDIRECT("AE83")+INDIRECT("AM83")+INDIRECT("AU83")+INDIRECT("BC83")+INDIRECT("BK83")</f>
        <v>0</v>
      </c>
      <c r="J83" s="6">
        <f ca="1">INDIRECT("X83")+INDIRECT("AF83")+INDIRECT("AN83")+INDIRECT("AV83")+INDIRECT("BD83")+INDIRECT("BL83")</f>
        <v>0</v>
      </c>
      <c r="K83" s="6">
        <f ca="1">INDIRECT("Y83")+INDIRECT("AG83")+INDIRECT("AO83")+INDIRECT("AW83")+INDIRECT("BE83")+INDIRECT("BM83")</f>
        <v>0</v>
      </c>
      <c r="L83" s="6">
        <f ca="1">INDIRECT("Z83")+INDIRECT("AH83")+INDIRECT("AP83")+INDIRECT("AX83")+INDIRECT("BF83")+INDIRECT("BN83")</f>
        <v>0</v>
      </c>
      <c r="M83" s="6">
        <f ca="1">INDIRECT("AA83")+INDIRECT("AI83")+INDIRECT("AQ83")+INDIRECT("AY83")+INDIRECT("BG83")+INDIRECT("BO83")</f>
        <v>0</v>
      </c>
      <c r="N83" s="7">
        <f ca="1">INDIRECT("T83")+INDIRECT("U83")+INDIRECT("V83")+INDIRECT("W83")+INDIRECT("X83")+INDIRECT("Y83")+INDIRECT("Z83")+INDIRECT("AA83")</f>
        <v>0</v>
      </c>
      <c r="O83" s="6">
        <f ca="1">INDIRECT("AB83")+INDIRECT("AC83")+INDIRECT("AD83")+INDIRECT("AE83")+INDIRECT("AF83")+INDIRECT("AG83")+INDIRECT("AH83")+INDIRECT("AI83")</f>
        <v>0</v>
      </c>
      <c r="P83" s="6">
        <f ca="1">INDIRECT("AJ83")+INDIRECT("AK83")+INDIRECT("AL83")+INDIRECT("AM83")+INDIRECT("AN83")+INDIRECT("AO83")+INDIRECT("AP83")+INDIRECT("AQ83")</f>
        <v>131</v>
      </c>
      <c r="Q83" s="6">
        <f ca="1">INDIRECT("AR83")+INDIRECT("AS83")+INDIRECT("AT83")+INDIRECT("AU83")+INDIRECT("AV83")+INDIRECT("AW83")+INDIRECT("AX83")+INDIRECT("AY83")</f>
        <v>0</v>
      </c>
      <c r="R83" s="6">
        <f ca="1">INDIRECT("AZ83")+INDIRECT("BA83")+INDIRECT("BB83")+INDIRECT("BC83")+INDIRECT("BD83")+INDIRECT("BE83")+INDIRECT("BF83")+INDIRECT("BG83")</f>
        <v>0</v>
      </c>
      <c r="S83" s="6">
        <f ca="1">INDIRECT("BH83")+INDIRECT("BI83")+INDIRECT("BJ83")+INDIRECT("BK83")+INDIRECT("BL83")+INDIRECT("BM83")+INDIRECT("BN83")+INDIRECT("BO83")</f>
        <v>0</v>
      </c>
      <c r="T83" s="28"/>
      <c r="U83" s="29"/>
      <c r="V83" s="29"/>
      <c r="W83" s="29"/>
      <c r="X83" s="29"/>
      <c r="Y83" s="29"/>
      <c r="Z83" s="29"/>
      <c r="AA83" s="29"/>
      <c r="AB83" s="28"/>
      <c r="AC83" s="29"/>
      <c r="AD83" s="29"/>
      <c r="AE83" s="29"/>
      <c r="AF83" s="29"/>
      <c r="AG83" s="29"/>
      <c r="AH83" s="29"/>
      <c r="AI83" s="29"/>
      <c r="AJ83" s="28"/>
      <c r="AK83" s="29">
        <v>131</v>
      </c>
      <c r="AL83" s="29"/>
      <c r="AM83" s="29"/>
      <c r="AN83" s="29"/>
      <c r="AO83" s="29"/>
      <c r="AP83" s="29"/>
      <c r="AQ83" s="29"/>
      <c r="AR83" s="28"/>
      <c r="AS83" s="29"/>
      <c r="AT83" s="29"/>
      <c r="AU83" s="29"/>
      <c r="AV83" s="29"/>
      <c r="AW83" s="29"/>
      <c r="AX83" s="29"/>
      <c r="AY83" s="29"/>
      <c r="AZ83" s="28"/>
      <c r="BA83" s="29"/>
      <c r="BB83" s="29"/>
      <c r="BC83" s="29"/>
      <c r="BD83" s="29"/>
      <c r="BE83" s="29"/>
      <c r="BF83" s="29"/>
      <c r="BG83" s="29"/>
      <c r="BH83" s="28"/>
      <c r="BI83" s="29"/>
      <c r="BJ83" s="29"/>
      <c r="BK83" s="29"/>
      <c r="BL83" s="29"/>
      <c r="BM83" s="29"/>
      <c r="BN83" s="29"/>
      <c r="BO83" s="29"/>
      <c r="BP83" s="9">
        <v>0</v>
      </c>
      <c r="BQ83" s="1" t="s">
        <v>0</v>
      </c>
      <c r="BR83" s="1" t="s">
        <v>0</v>
      </c>
      <c r="BS83" s="1" t="s">
        <v>0</v>
      </c>
      <c r="BT83" s="1" t="s">
        <v>0</v>
      </c>
      <c r="BU83" s="1" t="s">
        <v>0</v>
      </c>
      <c r="BW83" s="1">
        <f ca="1">INDIRECT("T83")+2*INDIRECT("AB83")+3*INDIRECT("AJ83")+4*INDIRECT("AR83")+5*INDIRECT("AZ83")+6*INDIRECT("BH83")</f>
        <v>0</v>
      </c>
      <c r="BX83" s="1">
        <v>0</v>
      </c>
      <c r="BY83" s="1">
        <f ca="1">INDIRECT("U83")+2*INDIRECT("AC83")+3*INDIRECT("AK83")+4*INDIRECT("AS83")+5*INDIRECT("BA83")+6*INDIRECT("BI83")</f>
        <v>393</v>
      </c>
      <c r="BZ83" s="1">
        <v>393</v>
      </c>
      <c r="CA83" s="1">
        <f ca="1">INDIRECT("V83")+2*INDIRECT("AD83")+3*INDIRECT("AL83")+4*INDIRECT("AT83")+5*INDIRECT("BB83")+6*INDIRECT("BJ83")</f>
        <v>0</v>
      </c>
      <c r="CB83" s="1">
        <v>0</v>
      </c>
      <c r="CC83" s="1">
        <f ca="1">INDIRECT("W83")+2*INDIRECT("AE83")+3*INDIRECT("AM83")+4*INDIRECT("AU83")+5*INDIRECT("BC83")+6*INDIRECT("BK83")</f>
        <v>0</v>
      </c>
      <c r="CD83" s="1">
        <v>0</v>
      </c>
      <c r="CE83" s="1">
        <f ca="1">INDIRECT("X83")+2*INDIRECT("AF83")+3*INDIRECT("AN83")+4*INDIRECT("AV83")+5*INDIRECT("BD83")+6*INDIRECT("BL83")</f>
        <v>0</v>
      </c>
      <c r="CF83" s="1">
        <v>0</v>
      </c>
      <c r="CG83" s="1">
        <f ca="1">INDIRECT("Y83")+2*INDIRECT("AG83")+3*INDIRECT("AO83")+4*INDIRECT("AW83")+5*INDIRECT("BE83")+6*INDIRECT("BM83")</f>
        <v>0</v>
      </c>
      <c r="CH83" s="1">
        <v>0</v>
      </c>
      <c r="CI83" s="1">
        <f ca="1">INDIRECT("Z83")+2*INDIRECT("AH83")+3*INDIRECT("AP83")+4*INDIRECT("AX83")+5*INDIRECT("BF83")+6*INDIRECT("BN83")</f>
        <v>0</v>
      </c>
      <c r="CJ83" s="1">
        <v>0</v>
      </c>
      <c r="CK83" s="1">
        <f ca="1">INDIRECT("AA83")+2*INDIRECT("AI83")+3*INDIRECT("AQ83")+4*INDIRECT("AY83")+5*INDIRECT("BG83")+6*INDIRECT("BO83")</f>
        <v>0</v>
      </c>
      <c r="CL83" s="1">
        <v>0</v>
      </c>
      <c r="CM83" s="1">
        <f ca="1">INDIRECT("T83")+2*INDIRECT("U83")+3*INDIRECT("V83")+4*INDIRECT("W83")+5*INDIRECT("X83")+6*INDIRECT("Y83")+7*INDIRECT("Z83")+8*INDIRECT("AA83")</f>
        <v>0</v>
      </c>
      <c r="CN83" s="1">
        <v>0</v>
      </c>
      <c r="CO83" s="1">
        <f ca="1">INDIRECT("AB83")+2*INDIRECT("AC83")+3*INDIRECT("AD83")+4*INDIRECT("AE83")+5*INDIRECT("AF83")+6*INDIRECT("AG83")+7*INDIRECT("AH83")+8*INDIRECT("AI83")</f>
        <v>0</v>
      </c>
      <c r="CP83" s="1">
        <v>0</v>
      </c>
      <c r="CQ83" s="1">
        <f ca="1">INDIRECT("AJ83")+2*INDIRECT("AK83")+3*INDIRECT("AL83")+4*INDIRECT("AM83")+5*INDIRECT("AN83")+6*INDIRECT("AO83")+7*INDIRECT("AP83")+8*INDIRECT("AQ83")</f>
        <v>262</v>
      </c>
      <c r="CR83" s="1">
        <v>262</v>
      </c>
      <c r="CS83" s="1">
        <f ca="1">INDIRECT("AR83")+2*INDIRECT("AS83")+3*INDIRECT("AT83")+4*INDIRECT("AU83")+5*INDIRECT("AV83")+6*INDIRECT("AW83")+7*INDIRECT("AX83")+8*INDIRECT("AY83")</f>
        <v>0</v>
      </c>
      <c r="CT83" s="1">
        <v>0</v>
      </c>
      <c r="CU83" s="1">
        <f ca="1">INDIRECT("AZ83")+2*INDIRECT("BA83")+3*INDIRECT("BB83")+4*INDIRECT("BC83")+5*INDIRECT("BD83")+6*INDIRECT("BE83")+7*INDIRECT("BF83")+8*INDIRECT("BG83")</f>
        <v>0</v>
      </c>
      <c r="CV83" s="1">
        <v>0</v>
      </c>
      <c r="CW83" s="1">
        <f ca="1">INDIRECT("BH83")+2*INDIRECT("BI83")+3*INDIRECT("BJ83")+4*INDIRECT("BK83")+5*INDIRECT("BL83")+6*INDIRECT("BM83")+7*INDIRECT("BN83")+8*INDIRECT("BO83")</f>
        <v>0</v>
      </c>
      <c r="CX83" s="1">
        <v>0</v>
      </c>
    </row>
    <row r="84" spans="1:102" ht="11.25">
      <c r="A84" s="25"/>
      <c r="B84" s="25"/>
      <c r="C84" s="27" t="s">
        <v>92</v>
      </c>
      <c r="D84" s="26" t="s">
        <v>0</v>
      </c>
      <c r="E84" s="1" t="s">
        <v>37</v>
      </c>
      <c r="F84" s="7">
        <f ca="1">INDIRECT("T84")+INDIRECT("AB84")+INDIRECT("AJ84")+INDIRECT("AR84")+INDIRECT("AZ84")+INDIRECT("BH84")</f>
        <v>0</v>
      </c>
      <c r="G84" s="6">
        <f ca="1">INDIRECT("U84")+INDIRECT("AC84")+INDIRECT("AK84")+INDIRECT("AS84")+INDIRECT("BA84")+INDIRECT("BI84")</f>
        <v>131</v>
      </c>
      <c r="H84" s="6">
        <f ca="1">INDIRECT("V84")+INDIRECT("AD84")+INDIRECT("AL84")+INDIRECT("AT84")+INDIRECT("BB84")+INDIRECT("BJ84")</f>
        <v>0</v>
      </c>
      <c r="I84" s="6">
        <f ca="1">INDIRECT("W84")+INDIRECT("AE84")+INDIRECT("AM84")+INDIRECT("AU84")+INDIRECT("BC84")+INDIRECT("BK84")</f>
        <v>0</v>
      </c>
      <c r="J84" s="6">
        <f ca="1">INDIRECT("X84")+INDIRECT("AF84")+INDIRECT("AN84")+INDIRECT("AV84")+INDIRECT("BD84")+INDIRECT("BL84")</f>
        <v>0</v>
      </c>
      <c r="K84" s="6">
        <f ca="1">INDIRECT("Y84")+INDIRECT("AG84")+INDIRECT("AO84")+INDIRECT("AW84")+INDIRECT("BE84")+INDIRECT("BM84")</f>
        <v>0</v>
      </c>
      <c r="L84" s="6">
        <f ca="1">INDIRECT("Z84")+INDIRECT("AH84")+INDIRECT("AP84")+INDIRECT("AX84")+INDIRECT("BF84")+INDIRECT("BN84")</f>
        <v>0</v>
      </c>
      <c r="M84" s="6">
        <f ca="1">INDIRECT("AA84")+INDIRECT("AI84")+INDIRECT("AQ84")+INDIRECT("AY84")+INDIRECT("BG84")+INDIRECT("BO84")</f>
        <v>0</v>
      </c>
      <c r="N84" s="7">
        <f ca="1">INDIRECT("T84")+INDIRECT("U84")+INDIRECT("V84")+INDIRECT("W84")+INDIRECT("X84")+INDIRECT("Y84")+INDIRECT("Z84")+INDIRECT("AA84")</f>
        <v>0</v>
      </c>
      <c r="O84" s="6">
        <f ca="1">INDIRECT("AB84")+INDIRECT("AC84")+INDIRECT("AD84")+INDIRECT("AE84")+INDIRECT("AF84")+INDIRECT("AG84")+INDIRECT("AH84")+INDIRECT("AI84")</f>
        <v>0</v>
      </c>
      <c r="P84" s="6">
        <f ca="1">INDIRECT("AJ84")+INDIRECT("AK84")+INDIRECT("AL84")+INDIRECT("AM84")+INDIRECT("AN84")+INDIRECT("AO84")+INDIRECT("AP84")+INDIRECT("AQ84")</f>
        <v>131</v>
      </c>
      <c r="Q84" s="6">
        <f ca="1">INDIRECT("AR84")+INDIRECT("AS84")+INDIRECT("AT84")+INDIRECT("AU84")+INDIRECT("AV84")+INDIRECT("AW84")+INDIRECT("AX84")+INDIRECT("AY84")</f>
        <v>0</v>
      </c>
      <c r="R84" s="6">
        <f ca="1">INDIRECT("AZ84")+INDIRECT("BA84")+INDIRECT("BB84")+INDIRECT("BC84")+INDIRECT("BD84")+INDIRECT("BE84")+INDIRECT("BF84")+INDIRECT("BG84")</f>
        <v>0</v>
      </c>
      <c r="S84" s="6">
        <f ca="1">INDIRECT("BH84")+INDIRECT("BI84")+INDIRECT("BJ84")+INDIRECT("BK84")+INDIRECT("BL84")+INDIRECT("BM84")+INDIRECT("BN84")+INDIRECT("BO84")</f>
        <v>0</v>
      </c>
      <c r="T84" s="28"/>
      <c r="U84" s="29"/>
      <c r="V84" s="29"/>
      <c r="W84" s="29"/>
      <c r="X84" s="29"/>
      <c r="Y84" s="29"/>
      <c r="Z84" s="29"/>
      <c r="AA84" s="29"/>
      <c r="AB84" s="28"/>
      <c r="AC84" s="29"/>
      <c r="AD84" s="29"/>
      <c r="AE84" s="29"/>
      <c r="AF84" s="29"/>
      <c r="AG84" s="29"/>
      <c r="AH84" s="29"/>
      <c r="AI84" s="29"/>
      <c r="AJ84" s="28"/>
      <c r="AK84" s="29">
        <v>131</v>
      </c>
      <c r="AL84" s="29"/>
      <c r="AM84" s="29"/>
      <c r="AN84" s="29"/>
      <c r="AO84" s="29"/>
      <c r="AP84" s="29"/>
      <c r="AQ84" s="29"/>
      <c r="AR84" s="28"/>
      <c r="AS84" s="29"/>
      <c r="AT84" s="29"/>
      <c r="AU84" s="29"/>
      <c r="AV84" s="29"/>
      <c r="AW84" s="29"/>
      <c r="AX84" s="29"/>
      <c r="AY84" s="29"/>
      <c r="AZ84" s="28"/>
      <c r="BA84" s="29"/>
      <c r="BB84" s="29"/>
      <c r="BC84" s="29"/>
      <c r="BD84" s="29"/>
      <c r="BE84" s="29"/>
      <c r="BF84" s="29"/>
      <c r="BG84" s="29"/>
      <c r="BH84" s="28"/>
      <c r="BI84" s="29"/>
      <c r="BJ84" s="29"/>
      <c r="BK84" s="29"/>
      <c r="BL84" s="29"/>
      <c r="BM84" s="29"/>
      <c r="BN84" s="29"/>
      <c r="BO84" s="29"/>
      <c r="BP84" s="9">
        <v>0</v>
      </c>
      <c r="BQ84" s="1" t="s">
        <v>0</v>
      </c>
      <c r="BR84" s="1" t="s">
        <v>0</v>
      </c>
      <c r="BS84" s="1" t="s">
        <v>0</v>
      </c>
      <c r="BT84" s="1" t="s">
        <v>0</v>
      </c>
      <c r="BU84" s="1" t="s">
        <v>0</v>
      </c>
      <c r="BW84" s="1">
        <f ca="1">INDIRECT("T84")+2*INDIRECT("AB84")+3*INDIRECT("AJ84")+4*INDIRECT("AR84")+5*INDIRECT("AZ84")+6*INDIRECT("BH84")</f>
        <v>0</v>
      </c>
      <c r="BX84" s="1">
        <v>0</v>
      </c>
      <c r="BY84" s="1">
        <f ca="1">INDIRECT("U84")+2*INDIRECT("AC84")+3*INDIRECT("AK84")+4*INDIRECT("AS84")+5*INDIRECT("BA84")+6*INDIRECT("BI84")</f>
        <v>393</v>
      </c>
      <c r="BZ84" s="1">
        <v>393</v>
      </c>
      <c r="CA84" s="1">
        <f ca="1">INDIRECT("V84")+2*INDIRECT("AD84")+3*INDIRECT("AL84")+4*INDIRECT("AT84")+5*INDIRECT("BB84")+6*INDIRECT("BJ84")</f>
        <v>0</v>
      </c>
      <c r="CB84" s="1">
        <v>0</v>
      </c>
      <c r="CC84" s="1">
        <f ca="1">INDIRECT("W84")+2*INDIRECT("AE84")+3*INDIRECT("AM84")+4*INDIRECT("AU84")+5*INDIRECT("BC84")+6*INDIRECT("BK84")</f>
        <v>0</v>
      </c>
      <c r="CD84" s="1">
        <v>0</v>
      </c>
      <c r="CE84" s="1">
        <f ca="1">INDIRECT("X84")+2*INDIRECT("AF84")+3*INDIRECT("AN84")+4*INDIRECT("AV84")+5*INDIRECT("BD84")+6*INDIRECT("BL84")</f>
        <v>0</v>
      </c>
      <c r="CF84" s="1">
        <v>0</v>
      </c>
      <c r="CG84" s="1">
        <f ca="1">INDIRECT("Y84")+2*INDIRECT("AG84")+3*INDIRECT("AO84")+4*INDIRECT("AW84")+5*INDIRECT("BE84")+6*INDIRECT("BM84")</f>
        <v>0</v>
      </c>
      <c r="CH84" s="1">
        <v>0</v>
      </c>
      <c r="CI84" s="1">
        <f ca="1">INDIRECT("Z84")+2*INDIRECT("AH84")+3*INDIRECT("AP84")+4*INDIRECT("AX84")+5*INDIRECT("BF84")+6*INDIRECT("BN84")</f>
        <v>0</v>
      </c>
      <c r="CJ84" s="1">
        <v>0</v>
      </c>
      <c r="CK84" s="1">
        <f ca="1">INDIRECT("AA84")+2*INDIRECT("AI84")+3*INDIRECT("AQ84")+4*INDIRECT("AY84")+5*INDIRECT("BG84")+6*INDIRECT("BO84")</f>
        <v>0</v>
      </c>
      <c r="CL84" s="1">
        <v>0</v>
      </c>
      <c r="CM84" s="1">
        <f ca="1">INDIRECT("T84")+2*INDIRECT("U84")+3*INDIRECT("V84")+4*INDIRECT("W84")+5*INDIRECT("X84")+6*INDIRECT("Y84")+7*INDIRECT("Z84")+8*INDIRECT("AA84")</f>
        <v>0</v>
      </c>
      <c r="CN84" s="1">
        <v>0</v>
      </c>
      <c r="CO84" s="1">
        <f ca="1">INDIRECT("AB84")+2*INDIRECT("AC84")+3*INDIRECT("AD84")+4*INDIRECT("AE84")+5*INDIRECT("AF84")+6*INDIRECT("AG84")+7*INDIRECT("AH84")+8*INDIRECT("AI84")</f>
        <v>0</v>
      </c>
      <c r="CP84" s="1">
        <v>0</v>
      </c>
      <c r="CQ84" s="1">
        <f ca="1">INDIRECT("AJ84")+2*INDIRECT("AK84")+3*INDIRECT("AL84")+4*INDIRECT("AM84")+5*INDIRECT("AN84")+6*INDIRECT("AO84")+7*INDIRECT("AP84")+8*INDIRECT("AQ84")</f>
        <v>262</v>
      </c>
      <c r="CR84" s="1">
        <v>262</v>
      </c>
      <c r="CS84" s="1">
        <f ca="1">INDIRECT("AR84")+2*INDIRECT("AS84")+3*INDIRECT("AT84")+4*INDIRECT("AU84")+5*INDIRECT("AV84")+6*INDIRECT("AW84")+7*INDIRECT("AX84")+8*INDIRECT("AY84")</f>
        <v>0</v>
      </c>
      <c r="CT84" s="1">
        <v>0</v>
      </c>
      <c r="CU84" s="1">
        <f ca="1">INDIRECT("AZ84")+2*INDIRECT("BA84")+3*INDIRECT("BB84")+4*INDIRECT("BC84")+5*INDIRECT("BD84")+6*INDIRECT("BE84")+7*INDIRECT("BF84")+8*INDIRECT("BG84")</f>
        <v>0</v>
      </c>
      <c r="CV84" s="1">
        <v>0</v>
      </c>
      <c r="CW84" s="1">
        <f ca="1">INDIRECT("BH84")+2*INDIRECT("BI84")+3*INDIRECT("BJ84")+4*INDIRECT("BK84")+5*INDIRECT("BL84")+6*INDIRECT("BM84")+7*INDIRECT("BN84")+8*INDIRECT("BO84")</f>
        <v>0</v>
      </c>
      <c r="CX84" s="1">
        <v>0</v>
      </c>
    </row>
    <row r="85" spans="1:102" ht="11.25">
      <c r="A85" s="1" t="s">
        <v>0</v>
      </c>
      <c r="B85" s="1" t="s">
        <v>0</v>
      </c>
      <c r="C85" s="1" t="s">
        <v>0</v>
      </c>
      <c r="D85" s="1" t="s">
        <v>0</v>
      </c>
      <c r="E85" s="1" t="s">
        <v>38</v>
      </c>
      <c r="F85" s="7">
        <f ca="1">INDIRECT("T85")+INDIRECT("AB85")+INDIRECT("AJ85")+INDIRECT("AR85")+INDIRECT("AZ85")+INDIRECT("BH85")</f>
        <v>0</v>
      </c>
      <c r="G85" s="6">
        <f ca="1">INDIRECT("U85")+INDIRECT("AC85")+INDIRECT("AK85")+INDIRECT("AS85")+INDIRECT("BA85")+INDIRECT("BI85")</f>
        <v>525</v>
      </c>
      <c r="H85" s="6">
        <f ca="1">INDIRECT("V85")+INDIRECT("AD85")+INDIRECT("AL85")+INDIRECT("AT85")+INDIRECT("BB85")+INDIRECT("BJ85")</f>
        <v>0</v>
      </c>
      <c r="I85" s="6">
        <f ca="1">INDIRECT("W85")+INDIRECT("AE85")+INDIRECT("AM85")+INDIRECT("AU85")+INDIRECT("BC85")+INDIRECT("BK85")</f>
        <v>0</v>
      </c>
      <c r="J85" s="6">
        <f ca="1">INDIRECT("X85")+INDIRECT("AF85")+INDIRECT("AN85")+INDIRECT("AV85")+INDIRECT("BD85")+INDIRECT("BL85")</f>
        <v>0</v>
      </c>
      <c r="K85" s="6">
        <f ca="1">INDIRECT("Y85")+INDIRECT("AG85")+INDIRECT("AO85")+INDIRECT("AW85")+INDIRECT("BE85")+INDIRECT("BM85")</f>
        <v>0</v>
      </c>
      <c r="L85" s="6">
        <f ca="1">INDIRECT("Z85")+INDIRECT("AH85")+INDIRECT("AP85")+INDIRECT("AX85")+INDIRECT("BF85")+INDIRECT("BN85")</f>
        <v>0</v>
      </c>
      <c r="M85" s="6">
        <f ca="1">INDIRECT("AA85")+INDIRECT("AI85")+INDIRECT("AQ85")+INDIRECT("AY85")+INDIRECT("BG85")+INDIRECT("BO85")</f>
        <v>0</v>
      </c>
      <c r="N85" s="7">
        <f ca="1">INDIRECT("T85")+INDIRECT("U85")+INDIRECT("V85")+INDIRECT("W85")+INDIRECT("X85")+INDIRECT("Y85")+INDIRECT("Z85")+INDIRECT("AA85")</f>
        <v>0</v>
      </c>
      <c r="O85" s="6">
        <f ca="1">INDIRECT("AB85")+INDIRECT("AC85")+INDIRECT("AD85")+INDIRECT("AE85")+INDIRECT("AF85")+INDIRECT("AG85")+INDIRECT("AH85")+INDIRECT("AI85")</f>
        <v>0</v>
      </c>
      <c r="P85" s="6">
        <f ca="1">INDIRECT("AJ85")+INDIRECT("AK85")+INDIRECT("AL85")+INDIRECT("AM85")+INDIRECT("AN85")+INDIRECT("AO85")+INDIRECT("AP85")+INDIRECT("AQ85")</f>
        <v>525</v>
      </c>
      <c r="Q85" s="6">
        <f ca="1">INDIRECT("AR85")+INDIRECT("AS85")+INDIRECT("AT85")+INDIRECT("AU85")+INDIRECT("AV85")+INDIRECT("AW85")+INDIRECT("AX85")+INDIRECT("AY85")</f>
        <v>0</v>
      </c>
      <c r="R85" s="6">
        <f ca="1">INDIRECT("AZ85")+INDIRECT("BA85")+INDIRECT("BB85")+INDIRECT("BC85")+INDIRECT("BD85")+INDIRECT("BE85")+INDIRECT("BF85")+INDIRECT("BG85")</f>
        <v>0</v>
      </c>
      <c r="S85" s="6">
        <f ca="1">INDIRECT("BH85")+INDIRECT("BI85")+INDIRECT("BJ85")+INDIRECT("BK85")+INDIRECT("BL85")+INDIRECT("BM85")+INDIRECT("BN85")+INDIRECT("BO85")</f>
        <v>0</v>
      </c>
      <c r="T85" s="28"/>
      <c r="U85" s="29"/>
      <c r="V85" s="29"/>
      <c r="W85" s="29"/>
      <c r="X85" s="29"/>
      <c r="Y85" s="29"/>
      <c r="Z85" s="29"/>
      <c r="AA85" s="29"/>
      <c r="AB85" s="28"/>
      <c r="AC85" s="29"/>
      <c r="AD85" s="29"/>
      <c r="AE85" s="29"/>
      <c r="AF85" s="29"/>
      <c r="AG85" s="29"/>
      <c r="AH85" s="29"/>
      <c r="AI85" s="29"/>
      <c r="AJ85" s="28"/>
      <c r="AK85" s="29">
        <v>525</v>
      </c>
      <c r="AL85" s="29"/>
      <c r="AM85" s="29"/>
      <c r="AN85" s="29"/>
      <c r="AO85" s="29"/>
      <c r="AP85" s="29"/>
      <c r="AQ85" s="29"/>
      <c r="AR85" s="28"/>
      <c r="AS85" s="29"/>
      <c r="AT85" s="29"/>
      <c r="AU85" s="29"/>
      <c r="AV85" s="29"/>
      <c r="AW85" s="29"/>
      <c r="AX85" s="29"/>
      <c r="AY85" s="29"/>
      <c r="AZ85" s="28"/>
      <c r="BA85" s="29"/>
      <c r="BB85" s="29"/>
      <c r="BC85" s="29"/>
      <c r="BD85" s="29"/>
      <c r="BE85" s="29"/>
      <c r="BF85" s="29"/>
      <c r="BG85" s="29"/>
      <c r="BH85" s="28"/>
      <c r="BI85" s="29"/>
      <c r="BJ85" s="29"/>
      <c r="BK85" s="29"/>
      <c r="BL85" s="29"/>
      <c r="BM85" s="29"/>
      <c r="BN85" s="29"/>
      <c r="BO85" s="29"/>
      <c r="BP85" s="9">
        <v>0</v>
      </c>
      <c r="BQ85" s="1" t="s">
        <v>0</v>
      </c>
      <c r="BR85" s="1" t="s">
        <v>0</v>
      </c>
      <c r="BS85" s="1" t="s">
        <v>0</v>
      </c>
      <c r="BT85" s="1" t="s">
        <v>0</v>
      </c>
      <c r="BU85" s="1" t="s">
        <v>0</v>
      </c>
      <c r="BW85" s="1">
        <f ca="1">INDIRECT("T85")+2*INDIRECT("AB85")+3*INDIRECT("AJ85")+4*INDIRECT("AR85")+5*INDIRECT("AZ85")+6*INDIRECT("BH85")</f>
        <v>0</v>
      </c>
      <c r="BX85" s="1">
        <v>0</v>
      </c>
      <c r="BY85" s="1">
        <f ca="1">INDIRECT("U85")+2*INDIRECT("AC85")+3*INDIRECT("AK85")+4*INDIRECT("AS85")+5*INDIRECT("BA85")+6*INDIRECT("BI85")</f>
        <v>1575</v>
      </c>
      <c r="BZ85" s="1">
        <v>1575</v>
      </c>
      <c r="CA85" s="1">
        <f ca="1">INDIRECT("V85")+2*INDIRECT("AD85")+3*INDIRECT("AL85")+4*INDIRECT("AT85")+5*INDIRECT("BB85")+6*INDIRECT("BJ85")</f>
        <v>0</v>
      </c>
      <c r="CB85" s="1">
        <v>0</v>
      </c>
      <c r="CC85" s="1">
        <f ca="1">INDIRECT("W85")+2*INDIRECT("AE85")+3*INDIRECT("AM85")+4*INDIRECT("AU85")+5*INDIRECT("BC85")+6*INDIRECT("BK85")</f>
        <v>0</v>
      </c>
      <c r="CD85" s="1">
        <v>0</v>
      </c>
      <c r="CE85" s="1">
        <f ca="1">INDIRECT("X85")+2*INDIRECT("AF85")+3*INDIRECT("AN85")+4*INDIRECT("AV85")+5*INDIRECT("BD85")+6*INDIRECT("BL85")</f>
        <v>0</v>
      </c>
      <c r="CF85" s="1">
        <v>0</v>
      </c>
      <c r="CG85" s="1">
        <f ca="1">INDIRECT("Y85")+2*INDIRECT("AG85")+3*INDIRECT("AO85")+4*INDIRECT("AW85")+5*INDIRECT("BE85")+6*INDIRECT("BM85")</f>
        <v>0</v>
      </c>
      <c r="CH85" s="1">
        <v>0</v>
      </c>
      <c r="CI85" s="1">
        <f ca="1">INDIRECT("Z85")+2*INDIRECT("AH85")+3*INDIRECT("AP85")+4*INDIRECT("AX85")+5*INDIRECT("BF85")+6*INDIRECT("BN85")</f>
        <v>0</v>
      </c>
      <c r="CJ85" s="1">
        <v>0</v>
      </c>
      <c r="CK85" s="1">
        <f ca="1">INDIRECT("AA85")+2*INDIRECT("AI85")+3*INDIRECT("AQ85")+4*INDIRECT("AY85")+5*INDIRECT("BG85")+6*INDIRECT("BO85")</f>
        <v>0</v>
      </c>
      <c r="CL85" s="1">
        <v>0</v>
      </c>
      <c r="CM85" s="1">
        <f ca="1">INDIRECT("T85")+2*INDIRECT("U85")+3*INDIRECT("V85")+4*INDIRECT("W85")+5*INDIRECT("X85")+6*INDIRECT("Y85")+7*INDIRECT("Z85")+8*INDIRECT("AA85")</f>
        <v>0</v>
      </c>
      <c r="CN85" s="1">
        <v>0</v>
      </c>
      <c r="CO85" s="1">
        <f ca="1">INDIRECT("AB85")+2*INDIRECT("AC85")+3*INDIRECT("AD85")+4*INDIRECT("AE85")+5*INDIRECT("AF85")+6*INDIRECT("AG85")+7*INDIRECT("AH85")+8*INDIRECT("AI85")</f>
        <v>0</v>
      </c>
      <c r="CP85" s="1">
        <v>0</v>
      </c>
      <c r="CQ85" s="1">
        <f ca="1">INDIRECT("AJ85")+2*INDIRECT("AK85")+3*INDIRECT("AL85")+4*INDIRECT("AM85")+5*INDIRECT("AN85")+6*INDIRECT("AO85")+7*INDIRECT("AP85")+8*INDIRECT("AQ85")</f>
        <v>1050</v>
      </c>
      <c r="CR85" s="1">
        <v>1050</v>
      </c>
      <c r="CS85" s="1">
        <f ca="1">INDIRECT("AR85")+2*INDIRECT("AS85")+3*INDIRECT("AT85")+4*INDIRECT("AU85")+5*INDIRECT("AV85")+6*INDIRECT("AW85")+7*INDIRECT("AX85")+8*INDIRECT("AY85")</f>
        <v>0</v>
      </c>
      <c r="CT85" s="1">
        <v>0</v>
      </c>
      <c r="CU85" s="1">
        <f ca="1">INDIRECT("AZ85")+2*INDIRECT("BA85")+3*INDIRECT("BB85")+4*INDIRECT("BC85")+5*INDIRECT("BD85")+6*INDIRECT("BE85")+7*INDIRECT("BF85")+8*INDIRECT("BG85")</f>
        <v>0</v>
      </c>
      <c r="CV85" s="1">
        <v>0</v>
      </c>
      <c r="CW85" s="1">
        <f ca="1">INDIRECT("BH85")+2*INDIRECT("BI85")+3*INDIRECT("BJ85")+4*INDIRECT("BK85")+5*INDIRECT("BL85")+6*INDIRECT("BM85")+7*INDIRECT("BN85")+8*INDIRECT("BO85")</f>
        <v>0</v>
      </c>
      <c r="CX85" s="1">
        <v>0</v>
      </c>
    </row>
    <row r="86" spans="1:102" ht="11.25">
      <c r="A86" s="1" t="s">
        <v>0</v>
      </c>
      <c r="B86" s="1" t="s">
        <v>0</v>
      </c>
      <c r="C86" s="1" t="s">
        <v>0</v>
      </c>
      <c r="D86" s="1" t="s">
        <v>0</v>
      </c>
      <c r="E86" s="1" t="s">
        <v>42</v>
      </c>
      <c r="F86" s="7">
        <f ca="1">INDIRECT("T86")+INDIRECT("AB86")+INDIRECT("AJ86")+INDIRECT("AR86")+INDIRECT("AZ86")+INDIRECT("BH86")</f>
        <v>0</v>
      </c>
      <c r="G86" s="6">
        <f ca="1">INDIRECT("U86")+INDIRECT("AC86")+INDIRECT("AK86")+INDIRECT("AS86")+INDIRECT("BA86")+INDIRECT("BI86")</f>
        <v>0</v>
      </c>
      <c r="H86" s="6">
        <f ca="1">INDIRECT("V86")+INDIRECT("AD86")+INDIRECT("AL86")+INDIRECT("AT86")+INDIRECT("BB86")+INDIRECT("BJ86")</f>
        <v>0</v>
      </c>
      <c r="I86" s="6">
        <f ca="1">INDIRECT("W86")+INDIRECT("AE86")+INDIRECT("AM86")+INDIRECT("AU86")+INDIRECT("BC86")+INDIRECT("BK86")</f>
        <v>0</v>
      </c>
      <c r="J86" s="6">
        <f ca="1">INDIRECT("X86")+INDIRECT("AF86")+INDIRECT("AN86")+INDIRECT("AV86")+INDIRECT("BD86")+INDIRECT("BL86")</f>
        <v>0</v>
      </c>
      <c r="K86" s="6">
        <f ca="1">INDIRECT("Y86")+INDIRECT("AG86")+INDIRECT("AO86")+INDIRECT("AW86")+INDIRECT("BE86")+INDIRECT("BM86")</f>
        <v>0</v>
      </c>
      <c r="L86" s="6">
        <f ca="1">INDIRECT("Z86")+INDIRECT("AH86")+INDIRECT("AP86")+INDIRECT("AX86")+INDIRECT("BF86")+INDIRECT("BN86")</f>
        <v>1847</v>
      </c>
      <c r="M86" s="6">
        <f ca="1">INDIRECT("AA86")+INDIRECT("AI86")+INDIRECT("AQ86")+INDIRECT("AY86")+INDIRECT("BG86")+INDIRECT("BO86")</f>
        <v>0</v>
      </c>
      <c r="N86" s="7">
        <f ca="1">INDIRECT("T86")+INDIRECT("U86")+INDIRECT("V86")+INDIRECT("W86")+INDIRECT("X86")+INDIRECT("Y86")+INDIRECT("Z86")+INDIRECT("AA86")</f>
        <v>263</v>
      </c>
      <c r="O86" s="6">
        <f ca="1">INDIRECT("AB86")+INDIRECT("AC86")+INDIRECT("AD86")+INDIRECT("AE86")+INDIRECT("AF86")+INDIRECT("AG86")+INDIRECT("AH86")+INDIRECT("AI86")</f>
        <v>0</v>
      </c>
      <c r="P86" s="6">
        <f ca="1">INDIRECT("AJ86")+INDIRECT("AK86")+INDIRECT("AL86")+INDIRECT("AM86")+INDIRECT("AN86")+INDIRECT("AO86")+INDIRECT("AP86")+INDIRECT("AQ86")</f>
        <v>0</v>
      </c>
      <c r="Q86" s="6">
        <f ca="1">INDIRECT("AR86")+INDIRECT("AS86")+INDIRECT("AT86")+INDIRECT("AU86")+INDIRECT("AV86")+INDIRECT("AW86")+INDIRECT("AX86")+INDIRECT("AY86")</f>
        <v>1258</v>
      </c>
      <c r="R86" s="6">
        <f ca="1">INDIRECT("AZ86")+INDIRECT("BA86")+INDIRECT("BB86")+INDIRECT("BC86")+INDIRECT("BD86")+INDIRECT("BE86")+INDIRECT("BF86")+INDIRECT("BG86")</f>
        <v>326</v>
      </c>
      <c r="S86" s="6">
        <f ca="1">INDIRECT("BH86")+INDIRECT("BI86")+INDIRECT("BJ86")+INDIRECT("BK86")+INDIRECT("BL86")+INDIRECT("BM86")+INDIRECT("BN86")+INDIRECT("BO86")</f>
        <v>0</v>
      </c>
      <c r="T86" s="28"/>
      <c r="U86" s="29"/>
      <c r="V86" s="29"/>
      <c r="W86" s="29"/>
      <c r="X86" s="29"/>
      <c r="Y86" s="29"/>
      <c r="Z86" s="29">
        <v>263</v>
      </c>
      <c r="AA86" s="29"/>
      <c r="AB86" s="28"/>
      <c r="AC86" s="29"/>
      <c r="AD86" s="29"/>
      <c r="AE86" s="29"/>
      <c r="AF86" s="29"/>
      <c r="AG86" s="29"/>
      <c r="AH86" s="29"/>
      <c r="AI86" s="29"/>
      <c r="AJ86" s="28"/>
      <c r="AK86" s="29"/>
      <c r="AL86" s="29"/>
      <c r="AM86" s="29"/>
      <c r="AN86" s="29"/>
      <c r="AO86" s="29"/>
      <c r="AP86" s="29"/>
      <c r="AQ86" s="29"/>
      <c r="AR86" s="28"/>
      <c r="AS86" s="29"/>
      <c r="AT86" s="29"/>
      <c r="AU86" s="29"/>
      <c r="AV86" s="29"/>
      <c r="AW86" s="29"/>
      <c r="AX86" s="29">
        <v>1258</v>
      </c>
      <c r="AY86" s="29"/>
      <c r="AZ86" s="28"/>
      <c r="BA86" s="29"/>
      <c r="BB86" s="29"/>
      <c r="BC86" s="29"/>
      <c r="BD86" s="29"/>
      <c r="BE86" s="29"/>
      <c r="BF86" s="29">
        <v>326</v>
      </c>
      <c r="BG86" s="29"/>
      <c r="BH86" s="28"/>
      <c r="BI86" s="29"/>
      <c r="BJ86" s="29"/>
      <c r="BK86" s="29"/>
      <c r="BL86" s="29"/>
      <c r="BM86" s="29"/>
      <c r="BN86" s="29"/>
      <c r="BO86" s="29"/>
      <c r="BP86" s="9">
        <v>0</v>
      </c>
      <c r="BQ86" s="1" t="s">
        <v>0</v>
      </c>
      <c r="BR86" s="1" t="s">
        <v>0</v>
      </c>
      <c r="BS86" s="1" t="s">
        <v>0</v>
      </c>
      <c r="BT86" s="1" t="s">
        <v>0</v>
      </c>
      <c r="BU86" s="1" t="s">
        <v>0</v>
      </c>
      <c r="BW86" s="1">
        <f ca="1">INDIRECT("T86")+2*INDIRECT("AB86")+3*INDIRECT("AJ86")+4*INDIRECT("AR86")+5*INDIRECT("AZ86")+6*INDIRECT("BH86")</f>
        <v>0</v>
      </c>
      <c r="BX86" s="1">
        <v>0</v>
      </c>
      <c r="BY86" s="1">
        <f ca="1">INDIRECT("U86")+2*INDIRECT("AC86")+3*INDIRECT("AK86")+4*INDIRECT("AS86")+5*INDIRECT("BA86")+6*INDIRECT("BI86")</f>
        <v>0</v>
      </c>
      <c r="BZ86" s="1">
        <v>0</v>
      </c>
      <c r="CA86" s="1">
        <f ca="1">INDIRECT("V86")+2*INDIRECT("AD86")+3*INDIRECT("AL86")+4*INDIRECT("AT86")+5*INDIRECT("BB86")+6*INDIRECT("BJ86")</f>
        <v>0</v>
      </c>
      <c r="CB86" s="1">
        <v>0</v>
      </c>
      <c r="CC86" s="1">
        <f ca="1">INDIRECT("W86")+2*INDIRECT("AE86")+3*INDIRECT("AM86")+4*INDIRECT("AU86")+5*INDIRECT("BC86")+6*INDIRECT("BK86")</f>
        <v>0</v>
      </c>
      <c r="CD86" s="1">
        <v>0</v>
      </c>
      <c r="CE86" s="1">
        <f ca="1">INDIRECT("X86")+2*INDIRECT("AF86")+3*INDIRECT("AN86")+4*INDIRECT("AV86")+5*INDIRECT("BD86")+6*INDIRECT("BL86")</f>
        <v>0</v>
      </c>
      <c r="CF86" s="1">
        <v>0</v>
      </c>
      <c r="CG86" s="1">
        <f ca="1">INDIRECT("Y86")+2*INDIRECT("AG86")+3*INDIRECT("AO86")+4*INDIRECT("AW86")+5*INDIRECT("BE86")+6*INDIRECT("BM86")</f>
        <v>0</v>
      </c>
      <c r="CH86" s="1">
        <v>0</v>
      </c>
      <c r="CI86" s="1">
        <f ca="1">INDIRECT("Z86")+2*INDIRECT("AH86")+3*INDIRECT("AP86")+4*INDIRECT("AX86")+5*INDIRECT("BF86")+6*INDIRECT("BN86")</f>
        <v>6925</v>
      </c>
      <c r="CJ86" s="1">
        <v>6925</v>
      </c>
      <c r="CK86" s="1">
        <f ca="1">INDIRECT("AA86")+2*INDIRECT("AI86")+3*INDIRECT("AQ86")+4*INDIRECT("AY86")+5*INDIRECT("BG86")+6*INDIRECT("BO86")</f>
        <v>0</v>
      </c>
      <c r="CL86" s="1">
        <v>0</v>
      </c>
      <c r="CM86" s="1">
        <f ca="1">INDIRECT("T86")+2*INDIRECT("U86")+3*INDIRECT("V86")+4*INDIRECT("W86")+5*INDIRECT("X86")+6*INDIRECT("Y86")+7*INDIRECT("Z86")+8*INDIRECT("AA86")</f>
        <v>1841</v>
      </c>
      <c r="CN86" s="1">
        <v>1841</v>
      </c>
      <c r="CO86" s="1">
        <f ca="1">INDIRECT("AB86")+2*INDIRECT("AC86")+3*INDIRECT("AD86")+4*INDIRECT("AE86")+5*INDIRECT("AF86")+6*INDIRECT("AG86")+7*INDIRECT("AH86")+8*INDIRECT("AI86")</f>
        <v>0</v>
      </c>
      <c r="CP86" s="1">
        <v>0</v>
      </c>
      <c r="CQ86" s="1">
        <f ca="1">INDIRECT("AJ86")+2*INDIRECT("AK86")+3*INDIRECT("AL86")+4*INDIRECT("AM86")+5*INDIRECT("AN86")+6*INDIRECT("AO86")+7*INDIRECT("AP86")+8*INDIRECT("AQ86")</f>
        <v>0</v>
      </c>
      <c r="CR86" s="1">
        <v>0</v>
      </c>
      <c r="CS86" s="1">
        <f ca="1">INDIRECT("AR86")+2*INDIRECT("AS86")+3*INDIRECT("AT86")+4*INDIRECT("AU86")+5*INDIRECT("AV86")+6*INDIRECT("AW86")+7*INDIRECT("AX86")+8*INDIRECT("AY86")</f>
        <v>8806</v>
      </c>
      <c r="CT86" s="1">
        <v>8806</v>
      </c>
      <c r="CU86" s="1">
        <f ca="1">INDIRECT("AZ86")+2*INDIRECT("BA86")+3*INDIRECT("BB86")+4*INDIRECT("BC86")+5*INDIRECT("BD86")+6*INDIRECT("BE86")+7*INDIRECT("BF86")+8*INDIRECT("BG86")</f>
        <v>2282</v>
      </c>
      <c r="CV86" s="1">
        <v>2282</v>
      </c>
      <c r="CW86" s="1">
        <f ca="1">INDIRECT("BH86")+2*INDIRECT("BI86")+3*INDIRECT("BJ86")+4*INDIRECT("BK86")+5*INDIRECT("BL86")+6*INDIRECT("BM86")+7*INDIRECT("BN86")+8*INDIRECT("BO86")</f>
        <v>0</v>
      </c>
      <c r="CX86" s="1">
        <v>0</v>
      </c>
    </row>
    <row r="87" spans="1:73" ht="11.25">
      <c r="A87" s="1" t="s">
        <v>0</v>
      </c>
      <c r="B87" s="1" t="s">
        <v>0</v>
      </c>
      <c r="C87" s="1" t="s">
        <v>0</v>
      </c>
      <c r="D87" s="1" t="s">
        <v>0</v>
      </c>
      <c r="E87" s="1" t="s">
        <v>6</v>
      </c>
      <c r="F87" s="7">
        <f>SUM(F82:F86)</f>
        <v>0</v>
      </c>
      <c r="G87" s="6">
        <f>SUM(G82:G86)</f>
        <v>1312</v>
      </c>
      <c r="H87" s="6">
        <f>SUM(H82:H86)</f>
        <v>0</v>
      </c>
      <c r="I87" s="6">
        <f>SUM(I82:I86)</f>
        <v>0</v>
      </c>
      <c r="J87" s="6">
        <f>SUM(J82:J86)</f>
        <v>0</v>
      </c>
      <c r="K87" s="6">
        <f>SUM(K82:K86)</f>
        <v>0</v>
      </c>
      <c r="L87" s="6">
        <f>SUM(L82:L86)</f>
        <v>1847</v>
      </c>
      <c r="M87" s="6">
        <f>SUM(M82:M86)</f>
        <v>0</v>
      </c>
      <c r="N87" s="7">
        <f>SUM(N82:N86)</f>
        <v>263</v>
      </c>
      <c r="O87" s="6">
        <f>SUM(O82:O86)</f>
        <v>0</v>
      </c>
      <c r="P87" s="6">
        <f>SUM(P82:P86)</f>
        <v>1312</v>
      </c>
      <c r="Q87" s="6">
        <f>SUM(Q82:Q86)</f>
        <v>1258</v>
      </c>
      <c r="R87" s="6">
        <f>SUM(R82:R86)</f>
        <v>326</v>
      </c>
      <c r="S87" s="6">
        <f>SUM(S82:S86)</f>
        <v>0</v>
      </c>
      <c r="T87" s="8"/>
      <c r="U87" s="5"/>
      <c r="V87" s="5"/>
      <c r="W87" s="5"/>
      <c r="X87" s="5"/>
      <c r="Y87" s="5"/>
      <c r="Z87" s="5"/>
      <c r="AA87" s="5"/>
      <c r="AB87" s="8"/>
      <c r="AC87" s="5"/>
      <c r="AD87" s="5"/>
      <c r="AE87" s="5"/>
      <c r="AF87" s="5"/>
      <c r="AG87" s="5"/>
      <c r="AH87" s="5"/>
      <c r="AI87" s="5"/>
      <c r="AJ87" s="8"/>
      <c r="AK87" s="5"/>
      <c r="AL87" s="5"/>
      <c r="AM87" s="5"/>
      <c r="AN87" s="5"/>
      <c r="AO87" s="5"/>
      <c r="AP87" s="5"/>
      <c r="AQ87" s="5"/>
      <c r="AR87" s="8"/>
      <c r="AS87" s="5"/>
      <c r="AT87" s="5"/>
      <c r="AU87" s="5"/>
      <c r="AV87" s="5"/>
      <c r="AW87" s="5"/>
      <c r="AX87" s="5"/>
      <c r="AY87" s="5"/>
      <c r="AZ87" s="8"/>
      <c r="BA87" s="5"/>
      <c r="BB87" s="5"/>
      <c r="BC87" s="5"/>
      <c r="BD87" s="5"/>
      <c r="BE87" s="5"/>
      <c r="BF87" s="5"/>
      <c r="BG87" s="5"/>
      <c r="BH87" s="8"/>
      <c r="BI87" s="5"/>
      <c r="BJ87" s="5"/>
      <c r="BK87" s="5"/>
      <c r="BL87" s="5"/>
      <c r="BM87" s="5"/>
      <c r="BN87" s="5"/>
      <c r="BO87" s="5"/>
      <c r="BP87" s="9">
        <v>0</v>
      </c>
      <c r="BQ87" s="1" t="s">
        <v>0</v>
      </c>
      <c r="BR87" s="1" t="s">
        <v>0</v>
      </c>
      <c r="BS87" s="1" t="s">
        <v>0</v>
      </c>
      <c r="BT87" s="1" t="s">
        <v>0</v>
      </c>
      <c r="BU87" s="1" t="s">
        <v>0</v>
      </c>
    </row>
    <row r="88" spans="1:73" ht="11.25">
      <c r="A88" s="37"/>
      <c r="B88" s="37"/>
      <c r="C88" s="37" t="s">
        <v>0</v>
      </c>
      <c r="D88" s="37" t="s">
        <v>0</v>
      </c>
      <c r="E88" s="37" t="s">
        <v>0</v>
      </c>
      <c r="F88" s="38"/>
      <c r="G88" s="39"/>
      <c r="H88" s="39"/>
      <c r="I88" s="39"/>
      <c r="J88" s="39"/>
      <c r="K88" s="39"/>
      <c r="L88" s="39"/>
      <c r="M88" s="39"/>
      <c r="N88" s="38"/>
      <c r="O88" s="39"/>
      <c r="P88" s="39"/>
      <c r="Q88" s="39"/>
      <c r="R88" s="39"/>
      <c r="S88" s="39"/>
      <c r="T88" s="40"/>
      <c r="U88" s="41"/>
      <c r="V88" s="41"/>
      <c r="W88" s="41"/>
      <c r="X88" s="41"/>
      <c r="Y88" s="41"/>
      <c r="Z88" s="41"/>
      <c r="AA88" s="41"/>
      <c r="AB88" s="40"/>
      <c r="AC88" s="41"/>
      <c r="AD88" s="41"/>
      <c r="AE88" s="41"/>
      <c r="AF88" s="41"/>
      <c r="AG88" s="41"/>
      <c r="AH88" s="41"/>
      <c r="AI88" s="41"/>
      <c r="AJ88" s="40"/>
      <c r="AK88" s="41"/>
      <c r="AL88" s="41"/>
      <c r="AM88" s="41"/>
      <c r="AN88" s="41"/>
      <c r="AO88" s="41"/>
      <c r="AP88" s="41"/>
      <c r="AQ88" s="41"/>
      <c r="AR88" s="40"/>
      <c r="AS88" s="41"/>
      <c r="AT88" s="41"/>
      <c r="AU88" s="41"/>
      <c r="AV88" s="41"/>
      <c r="AW88" s="41"/>
      <c r="AX88" s="41"/>
      <c r="AY88" s="41"/>
      <c r="AZ88" s="40"/>
      <c r="BA88" s="41"/>
      <c r="BB88" s="41"/>
      <c r="BC88" s="41"/>
      <c r="BD88" s="41"/>
      <c r="BE88" s="41"/>
      <c r="BF88" s="41"/>
      <c r="BG88" s="41"/>
      <c r="BH88" s="40"/>
      <c r="BI88" s="41"/>
      <c r="BJ88" s="41"/>
      <c r="BK88" s="41"/>
      <c r="BL88" s="41"/>
      <c r="BM88" s="41"/>
      <c r="BN88" s="41"/>
      <c r="BO88" s="42"/>
      <c r="BP88" s="9"/>
      <c r="BT88" s="1" t="s">
        <v>0</v>
      </c>
      <c r="BU88" s="1" t="s">
        <v>0</v>
      </c>
    </row>
    <row r="91" spans="5:13" ht="11.25">
      <c r="E91" s="3" t="s">
        <v>99</v>
      </c>
      <c r="F91" s="5">
        <f>SUMIF($BQ4:$BQ88,"=RIP",F4:F88)</f>
        <v>7474</v>
      </c>
      <c r="G91" s="5">
        <f aca="true" t="shared" si="0" ref="G91:M91">SUMIF($BQ4:$BQ88,"=RIP",G4:G88)</f>
        <v>7038</v>
      </c>
      <c r="H91" s="5">
        <f t="shared" si="0"/>
        <v>5767</v>
      </c>
      <c r="I91" s="5">
        <f t="shared" si="0"/>
        <v>2820</v>
      </c>
      <c r="J91" s="5">
        <f t="shared" si="0"/>
        <v>12771</v>
      </c>
      <c r="K91" s="5">
        <f t="shared" si="0"/>
        <v>3286</v>
      </c>
      <c r="L91" s="5">
        <f t="shared" si="0"/>
        <v>0</v>
      </c>
      <c r="M91" s="5">
        <f t="shared" si="0"/>
        <v>0</v>
      </c>
    </row>
    <row r="92" spans="5:13" ht="11.25">
      <c r="E92" s="3" t="s">
        <v>100</v>
      </c>
      <c r="F92" s="5">
        <f>SUMIF($BT4:$BT88,"=GARVEE",F4:F88)</f>
        <v>0</v>
      </c>
      <c r="G92" s="5">
        <f aca="true" t="shared" si="1" ref="G92:M92">SUMIF($BT4:$BT88,"=GARVEE",G4:G88)</f>
        <v>0</v>
      </c>
      <c r="H92" s="5">
        <f t="shared" si="1"/>
        <v>0</v>
      </c>
      <c r="I92" s="5">
        <f t="shared" si="1"/>
        <v>0</v>
      </c>
      <c r="J92" s="5">
        <f t="shared" si="1"/>
        <v>0</v>
      </c>
      <c r="K92" s="5">
        <f t="shared" si="1"/>
        <v>0</v>
      </c>
      <c r="L92" s="5">
        <f t="shared" si="1"/>
        <v>0</v>
      </c>
      <c r="M92" s="5">
        <f t="shared" si="1"/>
        <v>0</v>
      </c>
    </row>
    <row r="93" spans="5:13" ht="11.25">
      <c r="E93" s="3" t="s">
        <v>101</v>
      </c>
      <c r="F93" s="5">
        <f>SUMIF($BR4:$BR88,"=X",F4:F88)</f>
        <v>0</v>
      </c>
      <c r="G93" s="5">
        <f aca="true" t="shared" si="2" ref="G93:M93">SUMIF($BR4:$BR88,"=X",G4:G88)</f>
        <v>0</v>
      </c>
      <c r="H93" s="5">
        <f t="shared" si="2"/>
        <v>0</v>
      </c>
      <c r="I93" s="5">
        <f t="shared" si="2"/>
        <v>0</v>
      </c>
      <c r="J93" s="5">
        <f t="shared" si="2"/>
        <v>0</v>
      </c>
      <c r="K93" s="5">
        <f t="shared" si="2"/>
        <v>0</v>
      </c>
      <c r="L93" s="5">
        <f t="shared" si="2"/>
        <v>0</v>
      </c>
      <c r="M93" s="5">
        <f t="shared" si="2"/>
        <v>0</v>
      </c>
    </row>
    <row r="94" spans="5:13" ht="11.25">
      <c r="E94" s="3" t="s">
        <v>102</v>
      </c>
      <c r="F94" s="5">
        <f>SUMIF($BU4:$BU88,"=X",AJ4:AJ88)+SUMIF($BU4:$BU88,"=X",AR4:AR88)+SUMIF($BU4:$BU88,"=X",AZ4:AZ88)+SUMIF($BU4:$BU88,"=X",BH4:BH88)</f>
        <v>2138</v>
      </c>
      <c r="G94" s="5">
        <f>SUMIF($BU4:$BU88,"=X",AK4:AK88)+SUMIF($BU4:$BU88,"=X",AS4:AS88)+SUMIF($BU4:$BU88,"=X",BA4:BA88)+SUMIF($BU4:$BU88,"=X",BI4:BI88)</f>
        <v>3346</v>
      </c>
      <c r="H94" s="5"/>
      <c r="I94" s="5"/>
      <c r="J94" s="5"/>
      <c r="K94" s="5"/>
      <c r="L94" s="5"/>
      <c r="M94" s="5"/>
    </row>
    <row r="95" spans="5:13" ht="11.25">
      <c r="E95" s="3" t="s">
        <v>103</v>
      </c>
      <c r="F95" s="5">
        <f>SUMIF($BU4:$BU88,"=X",T4:T88)</f>
        <v>42</v>
      </c>
      <c r="G95" s="5">
        <f>SUMIF($BU4:$BU88,"=X",U4:U88)</f>
        <v>1143</v>
      </c>
      <c r="H95" s="5"/>
      <c r="I95" s="5"/>
      <c r="J95" s="5"/>
      <c r="K95" s="5"/>
      <c r="L95" s="5"/>
      <c r="M95" s="5"/>
    </row>
    <row r="96" spans="5:13" ht="11.25">
      <c r="E96" s="3" t="s">
        <v>104</v>
      </c>
      <c r="F96" s="5">
        <f>F91-F92-F93-F94-F95</f>
        <v>5294</v>
      </c>
      <c r="G96" s="5">
        <f aca="true" t="shared" si="3" ref="G96:M96">G91-G92-G93-G94-G95</f>
        <v>2549</v>
      </c>
      <c r="H96" s="5">
        <f t="shared" si="3"/>
        <v>5767</v>
      </c>
      <c r="I96" s="5">
        <f t="shared" si="3"/>
        <v>2820</v>
      </c>
      <c r="J96" s="5">
        <f t="shared" si="3"/>
        <v>12771</v>
      </c>
      <c r="K96" s="5">
        <f t="shared" si="3"/>
        <v>3286</v>
      </c>
      <c r="L96" s="5">
        <f t="shared" si="3"/>
        <v>0</v>
      </c>
      <c r="M96" s="5">
        <f t="shared" si="3"/>
        <v>0</v>
      </c>
    </row>
    <row r="98" spans="9:11" ht="11.25">
      <c r="I98" s="1">
        <f>SUM(F96:I96)</f>
        <v>16430</v>
      </c>
      <c r="J98" s="1">
        <f>J96</f>
        <v>12771</v>
      </c>
      <c r="K98" s="1">
        <f>K96</f>
        <v>3286</v>
      </c>
    </row>
  </sheetData>
  <sheetProtection password="CB9B" sheet="1" objects="1" scenarios="1"/>
  <conditionalFormatting sqref="F4 F7 F10 F13 F16:F17 F20 F23 F26 F29 F32 F35 F38 F41 F44:F47 F50:F54 F57:F61 F64:F69 F72 F75:F79 F82:F86">
    <cfRule type="expression" priority="1" dxfId="0" stopIfTrue="1">
      <formula>BW4&lt;&gt;BX4</formula>
    </cfRule>
  </conditionalFormatting>
  <conditionalFormatting sqref="G4 G7 G10 G13 G16:G17 G20 G23 G26 G29 G32 G35 G38 G41 G44:G47 G50:G54 G57:G61 G64:G69 G72 G75:G79 G82:G86">
    <cfRule type="expression" priority="2" dxfId="0" stopIfTrue="1">
      <formula>BY4&lt;&gt;BZ4</formula>
    </cfRule>
  </conditionalFormatting>
  <conditionalFormatting sqref="H4 H7 H10 H13 H16:H17 H20 H23 H26 H29 H32 H35 H38 H41 H44:H47 H50:H54 H57:H61 H64:H69 H72 H75:H79 H82:H86">
    <cfRule type="expression" priority="3" dxfId="0" stopIfTrue="1">
      <formula>CA4&lt;&gt;CB4</formula>
    </cfRule>
  </conditionalFormatting>
  <conditionalFormatting sqref="I4 I7 I10 I13 I16:I17 I20 I23 I26 I29 I32 I35 I38 I41 I44:I47 I50:I54 I57:I61 I64:I69 I72 I75:I79 I82:I86">
    <cfRule type="expression" priority="4" dxfId="0" stopIfTrue="1">
      <formula>CC4&lt;&gt;CD4</formula>
    </cfRule>
  </conditionalFormatting>
  <conditionalFormatting sqref="J4 J7 J10 J13 J16:J17 J20 J23 J26 J29 J32 J35 J38 J41 J44:J47 J50:J54 J57:J61 J64:J69 J72 J75:J79 J82:J86">
    <cfRule type="expression" priority="5" dxfId="0" stopIfTrue="1">
      <formula>CE4&lt;&gt;CF4</formula>
    </cfRule>
  </conditionalFormatting>
  <conditionalFormatting sqref="K4 K7 K10 K13 K16:K17 K20 K23 K26 K29 K32 K35 K38 K41 K44:K47 K50:K54 K57:K61 K64:K69 K72 K75:K79 K82:K86">
    <cfRule type="expression" priority="6" dxfId="0" stopIfTrue="1">
      <formula>CG4&lt;&gt;CH4</formula>
    </cfRule>
  </conditionalFormatting>
  <conditionalFormatting sqref="L4 L7 L10 L13 L16:L17 L20 L23 L26 L29 L32 L35 L38 L41 L44:L47 L50:L54 L57:L61 L64:L69 L72 L75:L79 L82:L86">
    <cfRule type="expression" priority="7" dxfId="0" stopIfTrue="1">
      <formula>CI4&lt;&gt;CJ4</formula>
    </cfRule>
  </conditionalFormatting>
  <conditionalFormatting sqref="M4 M7 M10 M13 M16:M17 M20 M23 M26 M29 M32 M35 M38 M41 M44:M47 M50:M54 M57:M61 M64:M69 M72 M75:M79 M82:M86">
    <cfRule type="expression" priority="8" dxfId="0" stopIfTrue="1">
      <formula>CK4&lt;&gt;CL4</formula>
    </cfRule>
  </conditionalFormatting>
  <conditionalFormatting sqref="N4 N7 N10 N13 N16:N17 N20 N23 N26 N29 N32 N35 N38 N41 N44:N47 N50:N54 N57:N61 N64:N69 N72 N75:N79 N82:N86">
    <cfRule type="expression" priority="9" dxfId="0" stopIfTrue="1">
      <formula>CM4&lt;&gt;CN4</formula>
    </cfRule>
  </conditionalFormatting>
  <conditionalFormatting sqref="O4 O7 O10 O13 O16:O17 O20 O23 O26 O29 O32 O35 O38 O41 O44:O47 O50:O54 O57:O61 O64:O69 O72 O75:O79 O82:O86">
    <cfRule type="expression" priority="10" dxfId="0" stopIfTrue="1">
      <formula>CO4&lt;&gt;CP4</formula>
    </cfRule>
  </conditionalFormatting>
  <conditionalFormatting sqref="P4 P7 P10 P13 P16:P17 P20 P23 P26 P29 P32 P35 P38 P41 P44:P47 P50:P54 P57:P61 P64:P69 P72 P75:P79 P82:P86">
    <cfRule type="expression" priority="11" dxfId="0" stopIfTrue="1">
      <formula>CQ4&lt;&gt;CR4</formula>
    </cfRule>
  </conditionalFormatting>
  <conditionalFormatting sqref="Q4 Q7 Q10 Q13 Q16:Q17 Q20 Q23 Q26 Q29 Q32 Q35 Q38 Q41 Q44:Q47 Q50:Q54 Q57:Q61 Q64:Q69 Q72 Q75:Q79 Q82:Q86">
    <cfRule type="expression" priority="12" dxfId="0" stopIfTrue="1">
      <formula>CS4&lt;&gt;CT4</formula>
    </cfRule>
  </conditionalFormatting>
  <conditionalFormatting sqref="R4 R7 R10 R13 R16:R17 R20 R23 R26 R29 R32 R35 R38 R41 R44:R47 R50:R54 R57:R61 R64:R69 R72 R75:R79 R82:R86">
    <cfRule type="expression" priority="13" dxfId="0" stopIfTrue="1">
      <formula>CU4&lt;&gt;CV4</formula>
    </cfRule>
  </conditionalFormatting>
  <conditionalFormatting sqref="S4 S7 S10 S13 S16:S17 S20 S23 S26 S29 S32 S35 S38 S41 S44:S47 S50:S54 S57:S61 S64:S69 S72 S75:S79 S82:S86">
    <cfRule type="expression" priority="14" dxfId="0" stopIfTrue="1">
      <formula>CW4&lt;&gt;CX4</formula>
    </cfRule>
  </conditionalFormatting>
  <dataValidations count="121">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4">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88">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88">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InputMessage="1" showErrorMessage="1" promptTitle="No Input" prompt="This is not a funding line." errorTitle="Wrong Spot" error="This is either a total or blank funding line.  No Data Input Here." sqref="T8:BO8">
      <formula1>999999</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ErrorMessage="1" errorTitle="Maximum Dollar Input Exceeded" error="The maximum input value is $999,999 (x $1000), basically one billion dollars.  Please revise your figures." sqref="T10:BO10">
      <formula1>0</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ErrorMessage="1" errorTitle="Maximum Dollar Input Exceeded" error="The maximum input value is $999,999 (x $1000), basically one billion dollars.  Please revise your figures." sqref="T13:BO13">
      <formula1>0</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ErrorMessage="1" errorTitle="Maximum Dollar Input Exceeded" error="The maximum input value is $999,999 (x $1000), basically one billion dollars.  Please revise your figures." sqref="T16:BO16">
      <formula1>0</formula1>
      <formula2>999999</formula2>
    </dataValidation>
    <dataValidation type="whole" showErrorMessage="1" errorTitle="Maximum Dollar Input Exceeded" error="The maximum input value is $999,999 (x $1000), basically one billion dollars.  Please revise your figures." sqref="T17:BO17">
      <formula1>0</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InputMessage="1" showErrorMessage="1" promptTitle="No Input" prompt="This is not a funding line." errorTitle="Wrong Spot" error="This is either a total or blank funding line.  No Data Input Here." sqref="T19:BO19">
      <formula1>999999</formula1>
      <formula2>999999</formula2>
    </dataValidation>
    <dataValidation type="whole" showErrorMessage="1" errorTitle="Maximum Dollar Input Exceeded" error="The maximum input value is $999,999 (x $1000), basically one billion dollars.  Please revise your figures." sqref="T20:BO20">
      <formula1>0</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InputMessage="1" showErrorMessage="1" promptTitle="No Input" prompt="This is not a funding line." errorTitle="Wrong Spot" error="This is either a total or blank funding line.  No Data Input Here." sqref="T22:BO22">
      <formula1>999999</formula1>
      <formula2>999999</formula2>
    </dataValidation>
    <dataValidation type="whole" showErrorMessage="1" errorTitle="Maximum Dollar Input Exceeded" error="The maximum input value is $999,999 (x $1000), basically one billion dollars.  Please revise your figures." sqref="T23:BO23">
      <formula1>0</formula1>
      <formula2>999999</formula2>
    </dataValidation>
    <dataValidation type="whole" showInputMessage="1" showErrorMessage="1" promptTitle="No Input" prompt="This is not a funding line." errorTitle="Wrong Spot" error="This is either a total or blank funding line.  No Data Input Here." sqref="T24:BO24">
      <formula1>999999</formula1>
      <formula2>999999</formula2>
    </dataValidation>
    <dataValidation type="whole" showInputMessage="1" showErrorMessage="1" promptTitle="No Input" prompt="This is not a funding line." errorTitle="Wrong Spot" error="This is either a total or blank funding line.  No Data Input Here." sqref="T25:BO25">
      <formula1>999999</formula1>
      <formula2>999999</formula2>
    </dataValidation>
    <dataValidation type="whole" showErrorMessage="1" errorTitle="Maximum Dollar Input Exceeded" error="The maximum input value is $999,999 (x $1000), basically one billion dollars.  Please revise your figures." sqref="T26:BO26">
      <formula1>0</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InputMessage="1" showErrorMessage="1" promptTitle="No Input" prompt="This is not a funding line." errorTitle="Wrong Spot" error="This is either a total or blank funding line.  No Data Input Here." sqref="T28:BO28">
      <formula1>999999</formula1>
      <formula2>999999</formula2>
    </dataValidation>
    <dataValidation type="whole" showErrorMessage="1" errorTitle="Maximum Dollar Input Exceeded" error="The maximum input value is $999,999 (x $1000), basically one billion dollars.  Please revise your figures." sqref="T29:BO29">
      <formula1>0</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InputMessage="1" showErrorMessage="1" promptTitle="No Input" prompt="This is not a funding line." errorTitle="Wrong Spot" error="This is either a total or blank funding line.  No Data Input Here." sqref="T31:BO31">
      <formula1>999999</formula1>
      <formula2>999999</formula2>
    </dataValidation>
    <dataValidation type="whole" showErrorMessage="1" errorTitle="Maximum Dollar Input Exceeded" error="The maximum input value is $999,999 (x $1000), basically one billion dollars.  Please revise your figures." sqref="T32:BO32">
      <formula1>0</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InputMessage="1" showErrorMessage="1" promptTitle="No Input" prompt="This is not a funding line." errorTitle="Wrong Spot" error="This is either a total or blank funding line.  No Data Input Here." sqref="T34:BO34">
      <formula1>999999</formula1>
      <formula2>999999</formula2>
    </dataValidation>
    <dataValidation type="whole" showErrorMessage="1" errorTitle="Maximum Dollar Input Exceeded" error="The maximum input value is $999,999 (x $1000), basically one billion dollars.  Please revise your figures." sqref="T35:BO35">
      <formula1>0</formula1>
      <formula2>999999</formula2>
    </dataValidation>
    <dataValidation type="whole" showInputMessage="1" showErrorMessage="1" promptTitle="No Input" prompt="This is not a funding line." errorTitle="Wrong Spot" error="This is either a total or blank funding line.  No Data Input Here." sqref="T36:BO36">
      <formula1>999999</formula1>
      <formula2>999999</formula2>
    </dataValidation>
    <dataValidation type="whole" showInputMessage="1" showErrorMessage="1" promptTitle="No Input" prompt="This is not a funding line." errorTitle="Wrong Spot" error="This is either a total or blank funding line.  No Data Input Here." sqref="T37:BO37">
      <formula1>999999</formula1>
      <formula2>999999</formula2>
    </dataValidation>
    <dataValidation type="whole" showErrorMessage="1" errorTitle="Maximum Dollar Input Exceeded" error="The maximum input value is $999,999 (x $1000), basically one billion dollars.  Please revise your figures." sqref="T38:BO38">
      <formula1>0</formula1>
      <formula2>999999</formula2>
    </dataValidation>
    <dataValidation type="whole" showInputMessage="1" showErrorMessage="1" promptTitle="No Input" prompt="This is not a funding line." errorTitle="Wrong Spot" error="This is either a total or blank funding line.  No Data Input Here." sqref="T39:BO39">
      <formula1>999999</formula1>
      <formula2>999999</formula2>
    </dataValidation>
    <dataValidation type="whole" showInputMessage="1" showErrorMessage="1" promptTitle="No Input" prompt="This is not a funding line." errorTitle="Wrong Spot" error="This is either a total or blank funding line.  No Data Input Here." sqref="T40:BO40">
      <formula1>999999</formula1>
      <formula2>999999</formula2>
    </dataValidation>
    <dataValidation type="whole" showErrorMessage="1" errorTitle="Maximum Dollar Input Exceeded" error="The maximum input value is $999,999 (x $1000), basically one billion dollars.  Please revise your figures." sqref="T41:BO41">
      <formula1>0</formula1>
      <formula2>999999</formula2>
    </dataValidation>
    <dataValidation type="whole" showInputMessage="1" showErrorMessage="1" promptTitle="No Input" prompt="This is not a funding line." errorTitle="Wrong Spot" error="This is either a total or blank funding line.  No Data Input Here." sqref="T42:BO42">
      <formula1>999999</formula1>
      <formula2>999999</formula2>
    </dataValidation>
    <dataValidation type="whole" showInputMessage="1" showErrorMessage="1" promptTitle="No Input" prompt="This is not a funding line." errorTitle="Wrong Spot" error="This is either a total or blank funding line.  No Data Input Here." sqref="T43:BO43">
      <formula1>999999</formula1>
      <formula2>999999</formula2>
    </dataValidation>
    <dataValidation type="whole" showErrorMessage="1" errorTitle="Maximum Dollar Input Exceeded" error="The maximum input value is $999,999 (x $1000), basically one billion dollars.  Please revise your figures." sqref="BJ44:BO44 AL44:AQ44 AT44:AY44 BB44:BG44 V44:AI4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4:AK44 AR44:AS44 AZ44:BA44 BH44:BI4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4:U44">
      <formula1>0</formula1>
      <formula2>999999</formula2>
    </dataValidation>
    <dataValidation type="whole" showErrorMessage="1" errorTitle="Maximum Dollar Input Exceeded" error="The maximum input value is $999,999 (x $1000), basically one billion dollars.  Please revise your figures." sqref="T45:BO45">
      <formula1>0</formula1>
      <formula2>999999</formula2>
    </dataValidation>
    <dataValidation type="whole" showErrorMessage="1" errorTitle="Maximum Dollar Input Exceeded" error="The maximum input value is $999,999 (x $1000), basically one billion dollars.  Please revise your figures." sqref="T46:BO46">
      <formula1>0</formula1>
      <formula2>999999</formula2>
    </dataValidation>
    <dataValidation type="whole" showErrorMessage="1" errorTitle="Maximum Dollar Input Exceeded" error="The maximum input value is $999,999 (x $1000), basically one billion dollars.  Please revise your figures." sqref="T47:BO47">
      <formula1>0</formula1>
      <formula2>999999</formula2>
    </dataValidation>
    <dataValidation type="whole" showInputMessage="1" showErrorMessage="1" promptTitle="No Input" prompt="This is not a funding line." errorTitle="Wrong Spot" error="This is either a total or blank funding line.  No Data Input Here." sqref="T48:BO48">
      <formula1>999999</formula1>
      <formula2>999999</formula2>
    </dataValidation>
    <dataValidation type="whole" showInputMessage="1" showErrorMessage="1" promptTitle="No Input" prompt="This is not a funding line." errorTitle="Wrong Spot" error="This is either a total or blank funding line.  No Data Input Here." sqref="T49:BO49">
      <formula1>999999</formula1>
      <formula2>999999</formula2>
    </dataValidation>
    <dataValidation type="whole" showErrorMessage="1" errorTitle="Maximum Dollar Input Exceeded" error="The maximum input value is $999,999 (x $1000), basically one billion dollars.  Please revise your figures." sqref="BJ50:BO50 AL50:AQ50 AT50:AY50 BB50:BG50 V50:AI5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50:AK50 AR50:AS50 AZ50:BA50 BH50:BI5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50:U50">
      <formula1>0</formula1>
      <formula2>999999</formula2>
    </dataValidation>
    <dataValidation type="whole" showErrorMessage="1" errorTitle="Maximum Dollar Input Exceeded" error="The maximum input value is $999,999 (x $1000), basically one billion dollars.  Please revise your figures." sqref="T51:BO51">
      <formula1>0</formula1>
      <formula2>999999</formula2>
    </dataValidation>
    <dataValidation type="whole" showErrorMessage="1" errorTitle="Maximum Dollar Input Exceeded" error="The maximum input value is $999,999 (x $1000), basically one billion dollars.  Please revise your figures." sqref="T52:BO52">
      <formula1>0</formula1>
      <formula2>999999</formula2>
    </dataValidation>
    <dataValidation type="whole" showErrorMessage="1" errorTitle="Maximum Dollar Input Exceeded" error="The maximum input value is $999,999 (x $1000), basically one billion dollars.  Please revise your figures." sqref="T53:BO53">
      <formula1>0</formula1>
      <formula2>999999</formula2>
    </dataValidation>
    <dataValidation type="whole" showErrorMessage="1" errorTitle="Maximum Dollar Input Exceeded" error="The maximum input value is $999,999 (x $1000), basically one billion dollars.  Please revise your figures." sqref="T54:BO54">
      <formula1>0</formula1>
      <formula2>999999</formula2>
    </dataValidation>
    <dataValidation type="whole" showInputMessage="1" showErrorMessage="1" promptTitle="No Input" prompt="This is not a funding line." errorTitle="Wrong Spot" error="This is either a total or blank funding line.  No Data Input Here." sqref="T55:BO55">
      <formula1>999999</formula1>
      <formula2>999999</formula2>
    </dataValidation>
    <dataValidation type="whole" showInputMessage="1" showErrorMessage="1" promptTitle="No Input" prompt="This is not a funding line." errorTitle="Wrong Spot" error="This is either a total or blank funding line.  No Data Input Here." sqref="T56:BO56">
      <formula1>999999</formula1>
      <formula2>999999</formula2>
    </dataValidation>
    <dataValidation type="whole" showErrorMessage="1" errorTitle="Maximum Dollar Input Exceeded" error="The maximum input value is $999,999 (x $1000), basically one billion dollars.  Please revise your figures." sqref="BJ57:BO57 AL57:AQ57 AT57:AY57 BB57:BG57 V57:AI5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57:AK57 AR57:AS57 AZ57:BA57 BH57:BI5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57:U57">
      <formula1>0</formula1>
      <formula2>999999</formula2>
    </dataValidation>
    <dataValidation type="whole" showErrorMessage="1" errorTitle="Maximum Dollar Input Exceeded" error="The maximum input value is $999,999 (x $1000), basically one billion dollars.  Please revise your figures." sqref="T58:BO58">
      <formula1>0</formula1>
      <formula2>999999</formula2>
    </dataValidation>
    <dataValidation type="whole" showErrorMessage="1" errorTitle="Maximum Dollar Input Exceeded" error="The maximum input value is $999,999 (x $1000), basically one billion dollars.  Please revise your figures." sqref="T59:BO59">
      <formula1>0</formula1>
      <formula2>999999</formula2>
    </dataValidation>
    <dataValidation type="whole" showErrorMessage="1" errorTitle="Maximum Dollar Input Exceeded" error="The maximum input value is $999,999 (x $1000), basically one billion dollars.  Please revise your figures." sqref="T60:BO60">
      <formula1>0</formula1>
      <formula2>999999</formula2>
    </dataValidation>
    <dataValidation type="whole" showErrorMessage="1" errorTitle="Maximum Dollar Input Exceeded" error="The maximum input value is $999,999 (x $1000), basically one billion dollars.  Please revise your figures." sqref="T61:BO61">
      <formula1>0</formula1>
      <formula2>999999</formula2>
    </dataValidation>
    <dataValidation type="whole" showInputMessage="1" showErrorMessage="1" promptTitle="No Input" prompt="This is not a funding line." errorTitle="Wrong Spot" error="This is either a total or blank funding line.  No Data Input Here." sqref="T62:BO62">
      <formula1>999999</formula1>
      <formula2>999999</formula2>
    </dataValidation>
    <dataValidation type="whole" showInputMessage="1" showErrorMessage="1" promptTitle="No Input" prompt="This is not a funding line." errorTitle="Wrong Spot" error="This is either a total or blank funding line.  No Data Input Here." sqref="T63:BO63">
      <formula1>999999</formula1>
      <formula2>999999</formula2>
    </dataValidation>
    <dataValidation type="whole" showErrorMessage="1" errorTitle="Maximum Dollar Input Exceeded" error="The maximum input value is $999,999 (x $1000), basically one billion dollars.  Please revise your figures." sqref="BJ64:BO64 AL64:AQ64 AT64:AY64 BB64:BG64 V64:AI6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64:AK64 AR64:AS64 AZ64:BA64 BH64:BI6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64:U64">
      <formula1>0</formula1>
      <formula2>999999</formula2>
    </dataValidation>
    <dataValidation type="whole" showErrorMessage="1" errorTitle="Maximum Dollar Input Exceeded" error="The maximum input value is $999,999 (x $1000), basically one billion dollars.  Please revise your figures." sqref="T65:BO65">
      <formula1>0</formula1>
      <formula2>999999</formula2>
    </dataValidation>
    <dataValidation type="whole" showErrorMessage="1" errorTitle="Maximum Dollar Input Exceeded" error="The maximum input value is $999,999 (x $1000), basically one billion dollars.  Please revise your figures." sqref="T66:BO66">
      <formula1>0</formula1>
      <formula2>999999</formula2>
    </dataValidation>
    <dataValidation type="whole" showErrorMessage="1" errorTitle="Maximum Dollar Input Exceeded" error="The maximum input value is $999,999 (x $1000), basically one billion dollars.  Please revise your figures." sqref="T67:BO67">
      <formula1>0</formula1>
      <formula2>999999</formula2>
    </dataValidation>
    <dataValidation type="whole" showErrorMessage="1" errorTitle="Maximum Dollar Input Exceeded" error="The maximum input value is $999,999 (x $1000), basically one billion dollars.  Please revise your figures." sqref="T68:BO68">
      <formula1>0</formula1>
      <formula2>999999</formula2>
    </dataValidation>
    <dataValidation type="whole" showErrorMessage="1" errorTitle="Maximum Dollar Input Exceeded" error="The maximum input value is $999,999 (x $1000), basically one billion dollars.  Please revise your figures." sqref="T69:BO69">
      <formula1>0</formula1>
      <formula2>999999</formula2>
    </dataValidation>
    <dataValidation type="whole" showInputMessage="1" showErrorMessage="1" promptTitle="No Input" prompt="This is not a funding line." errorTitle="Wrong Spot" error="This is either a total or blank funding line.  No Data Input Here." sqref="T70:BO70">
      <formula1>999999</formula1>
      <formula2>999999</formula2>
    </dataValidation>
    <dataValidation type="whole" showInputMessage="1" showErrorMessage="1" promptTitle="No Input" prompt="This is not a funding line." errorTitle="Wrong Spot" error="This is either a total or blank funding line.  No Data Input Here." sqref="T71:BO71">
      <formula1>999999</formula1>
      <formula2>999999</formula2>
    </dataValidation>
    <dataValidation type="whole" showErrorMessage="1" errorTitle="Maximum Dollar Input Exceeded" error="The maximum input value is $999,999 (x $1000), basically one billion dollars.  Please revise your figures." sqref="BJ72:BO72 AL72:AQ72 AT72:AY72 BB72:BG72 V72:AI72">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72:AK72 AR72:AS72 AZ72:BA72 BH72:BI72">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72:U72">
      <formula1>0</formula1>
      <formula2>999999</formula2>
    </dataValidation>
    <dataValidation type="whole" showInputMessage="1" showErrorMessage="1" promptTitle="No Input" prompt="This is not a funding line." errorTitle="Wrong Spot" error="This is either a total or blank funding line.  No Data Input Here." sqref="T73:BO73">
      <formula1>999999</formula1>
      <formula2>999999</formula2>
    </dataValidation>
    <dataValidation type="whole" showInputMessage="1" showErrorMessage="1" promptTitle="No Input" prompt="This is not a funding line." errorTitle="Wrong Spot" error="This is either a total or blank funding line.  No Data Input Here." sqref="T74:BO74">
      <formula1>999999</formula1>
      <formula2>999999</formula2>
    </dataValidation>
    <dataValidation type="whole" showErrorMessage="1" errorTitle="Maximum Dollar Input Exceeded" error="The maximum input value is $999,999 (x $1000), basically one billion dollars.  Please revise your figures." sqref="BJ75:BO75 AL75:AQ75 AT75:AY75 BB75:BG75 V75:AI75">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75:AK75 AR75:AS75 AZ75:BA75 BH75:BI75">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75:U75">
      <formula1>0</formula1>
      <formula2>999999</formula2>
    </dataValidation>
    <dataValidation type="whole" showErrorMessage="1" errorTitle="Maximum Dollar Input Exceeded" error="The maximum input value is $999,999 (x $1000), basically one billion dollars.  Please revise your figures." sqref="T76:BO76">
      <formula1>0</formula1>
      <formula2>999999</formula2>
    </dataValidation>
    <dataValidation type="whole" showErrorMessage="1" errorTitle="Maximum Dollar Input Exceeded" error="The maximum input value is $999,999 (x $1000), basically one billion dollars.  Please revise your figures." sqref="T77:BO77">
      <formula1>0</formula1>
      <formula2>999999</formula2>
    </dataValidation>
    <dataValidation type="whole" showErrorMessage="1" errorTitle="Maximum Dollar Input Exceeded" error="The maximum input value is $999,999 (x $1000), basically one billion dollars.  Please revise your figures." sqref="T78:BO78">
      <formula1>0</formula1>
      <formula2>999999</formula2>
    </dataValidation>
    <dataValidation type="whole" showErrorMessage="1" errorTitle="Maximum Dollar Input Exceeded" error="The maximum input value is $999,999 (x $1000), basically one billion dollars.  Please revise your figures." sqref="T79:BO79">
      <formula1>0</formula1>
      <formula2>999999</formula2>
    </dataValidation>
    <dataValidation type="whole" showInputMessage="1" showErrorMessage="1" promptTitle="No Input" prompt="This is not a funding line." errorTitle="Wrong Spot" error="This is either a total or blank funding line.  No Data Input Here." sqref="T80:BO80">
      <formula1>999999</formula1>
      <formula2>999999</formula2>
    </dataValidation>
    <dataValidation type="whole" showInputMessage="1" showErrorMessage="1" promptTitle="No Input" prompt="This is not a funding line." errorTitle="Wrong Spot" error="This is either a total or blank funding line.  No Data Input Here." sqref="T81:BO81">
      <formula1>999999</formula1>
      <formula2>999999</formula2>
    </dataValidation>
    <dataValidation type="whole" showErrorMessage="1" errorTitle="Maximum Dollar Input Exceeded" error="The maximum input value is $999,999 (x $1000), basically one billion dollars.  Please revise your figures." sqref="BJ82:BO82 AL82:AQ82 AT82:AY82 BB82:BG82 V82:AI82">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82:AK82 AR82:AS82 AZ82:BA82 BH82:BI82">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82:U82">
      <formula1>0</formula1>
      <formula2>999999</formula2>
    </dataValidation>
    <dataValidation type="whole" showErrorMessage="1" errorTitle="Maximum Dollar Input Exceeded" error="The maximum input value is $999,999 (x $1000), basically one billion dollars.  Please revise your figures." sqref="T83:BO83">
      <formula1>0</formula1>
      <formula2>999999</formula2>
    </dataValidation>
    <dataValidation type="whole" showErrorMessage="1" errorTitle="Maximum Dollar Input Exceeded" error="The maximum input value is $999,999 (x $1000), basically one billion dollars.  Please revise your figures." sqref="T84:BO84">
      <formula1>0</formula1>
      <formula2>999999</formula2>
    </dataValidation>
    <dataValidation type="whole" showErrorMessage="1" errorTitle="Maximum Dollar Input Exceeded" error="The maximum input value is $999,999 (x $1000), basically one billion dollars.  Please revise your figures." sqref="T85:BO85">
      <formula1>0</formula1>
      <formula2>999999</formula2>
    </dataValidation>
    <dataValidation type="whole" showErrorMessage="1" errorTitle="Maximum Dollar Input Exceeded" error="The maximum input value is $999,999 (x $1000), basically one billion dollars.  Please revise your figures." sqref="T86:BO86">
      <formula1>0</formula1>
      <formula2>999999</formula2>
    </dataValidation>
    <dataValidation type="whole" showInputMessage="1" showErrorMessage="1" promptTitle="No Input" prompt="This is not a funding line." errorTitle="Wrong Spot" error="This is either a total or blank funding line.  No Data Input Here." sqref="T87:BO87">
      <formula1>999999</formula1>
      <formula2>999999</formula2>
    </dataValidation>
    <dataValidation type="whole" showInputMessage="1" showErrorMessage="1" promptTitle="No Input" prompt="This is not a funding line." errorTitle="Wrong Spot" error="This is either a total or blank funding line.  No Data Input Here." sqref="T88:BO88">
      <formula1>999999</formula1>
      <formula2>999999</formula2>
    </dataValidation>
  </dataValidations>
  <printOptions gridLines="1"/>
  <pageMargins left="0.25" right="0.25" top="0.75" bottom="0.5" header="0.25" footer="0.25"/>
  <pageSetup blackAndWhite="1" fitToHeight="100" fitToWidth="1" horizontalDpi="600" verticalDpi="600" orientation="landscape" scale="85"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2003-11-25T22:21:18Z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