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7485" windowHeight="4140" activeTab="0"/>
  </bookViews>
  <sheets>
    <sheet name="Instructions" sheetId="1" r:id="rId1"/>
    <sheet name="Project Inventory" sheetId="2" r:id="rId2"/>
  </sheets>
  <definedNames>
    <definedName name="Arial">'Instructions'!$B$2</definedName>
    <definedName name="_xlnm.Print_Area" localSheetId="1">'Project Inventory'!$A$1:$S$42</definedName>
    <definedName name="_xlnm.Print_Titles" localSheetId="1">'Project Inventory'!$1:$3</definedName>
  </definedNames>
  <calcPr fullCalcOnLoad="1"/>
</workbook>
</file>

<file path=xl/sharedStrings.xml><?xml version="1.0" encoding="utf-8"?>
<sst xmlns="http://schemas.openxmlformats.org/spreadsheetml/2006/main" count="392" uniqueCount="99">
  <si>
    <t/>
  </si>
  <si>
    <t>MOD</t>
  </si>
  <si>
    <t>Alturas, City of</t>
  </si>
  <si>
    <t>RIP</t>
  </si>
  <si>
    <t>454934</t>
  </si>
  <si>
    <t>Warner Street Truck Route</t>
  </si>
  <si>
    <t>TOTAL</t>
  </si>
  <si>
    <t>454944</t>
  </si>
  <si>
    <t>8th Street</t>
  </si>
  <si>
    <t>Future Need</t>
  </si>
  <si>
    <t>Modoc County</t>
  </si>
  <si>
    <t>County Road 1 Rehab</t>
  </si>
  <si>
    <t>Loc Funds (LTF)</t>
  </si>
  <si>
    <t>County Road 114 Rehab</t>
  </si>
  <si>
    <t>Modoc County Local Transportation Commission</t>
  </si>
  <si>
    <t>455694</t>
  </si>
  <si>
    <t>Plan, Program and Monitor</t>
  </si>
  <si>
    <t>455714</t>
  </si>
  <si>
    <t>County Road 60 Bridge Relacement</t>
  </si>
  <si>
    <t>Local HBRR</t>
  </si>
  <si>
    <t>299</t>
  </si>
  <si>
    <t>Caltrans</t>
  </si>
  <si>
    <t>CO</t>
  </si>
  <si>
    <t>X</t>
  </si>
  <si>
    <t>299700</t>
  </si>
  <si>
    <t>39.3/40.7</t>
  </si>
  <si>
    <t>Alturas Highway 299 Widening</t>
  </si>
  <si>
    <t>38470K</t>
  </si>
  <si>
    <t>56.5/56.5</t>
  </si>
  <si>
    <t>Cedar Pass Truck Escape Ramp</t>
  </si>
  <si>
    <t>EA</t>
  </si>
  <si>
    <t>PPNO</t>
  </si>
  <si>
    <t>RTE</t>
  </si>
  <si>
    <t>PM</t>
  </si>
  <si>
    <t>Agency</t>
  </si>
  <si>
    <t>Project</t>
  </si>
  <si>
    <t>Fund</t>
  </si>
  <si>
    <t>Prior</t>
  </si>
  <si>
    <t>02/03</t>
  </si>
  <si>
    <t>03/04</t>
  </si>
  <si>
    <t>04/05</t>
  </si>
  <si>
    <t>05/06</t>
  </si>
  <si>
    <t>06/07</t>
  </si>
  <si>
    <t>07/08</t>
  </si>
  <si>
    <t>08/09</t>
  </si>
  <si>
    <t>Right of Way</t>
  </si>
  <si>
    <t>Construction</t>
  </si>
  <si>
    <t>Environmental &amp; Permits</t>
  </si>
  <si>
    <t>Plans, Specifications, and Estimate</t>
  </si>
  <si>
    <t>Caltrans Right-of-Way Support</t>
  </si>
  <si>
    <t>Caltrans Construction Engineering</t>
  </si>
  <si>
    <t>RW</t>
  </si>
  <si>
    <t>Const</t>
  </si>
  <si>
    <t>E &amp; P</t>
  </si>
  <si>
    <t>PS&amp;E</t>
  </si>
  <si>
    <t>RW Sup</t>
  </si>
  <si>
    <t>Con Eng</t>
  </si>
  <si>
    <t>Project Totals by Fiscal Year</t>
  </si>
  <si>
    <t>Project Totals by Component</t>
  </si>
  <si>
    <t>Project Funding by Component - Update Funding Here</t>
  </si>
  <si>
    <t>Change Reason ==&gt;</t>
  </si>
  <si>
    <t>CTIPS ID</t>
  </si>
  <si>
    <t>RIP ID</t>
  </si>
  <si>
    <t>3090 Reimb</t>
  </si>
  <si>
    <t>3090 Repl.</t>
  </si>
  <si>
    <t>GARVEE</t>
  </si>
  <si>
    <t>CT Impl</t>
  </si>
  <si>
    <t>Total RIP</t>
  </si>
  <si>
    <t>Total RIP RIP GARVEE Payback</t>
  </si>
  <si>
    <t>Total RIP AB3090 Reimbursement</t>
  </si>
  <si>
    <t>Total RIP Caltrans Support FY 02/03 and Prior</t>
  </si>
  <si>
    <t>Total RIP Caltrans RW Capital FY 02/03 and Prior</t>
  </si>
  <si>
    <t>Total RIP Eligible for Reprogramming</t>
  </si>
  <si>
    <t>2004 STIP RIP Funded Project Inventory Worksheet Instructions</t>
  </si>
  <si>
    <t>Overview:</t>
  </si>
  <si>
    <t>This project inventory was initially generated from the Department's CTIPS database and contains all unallocated project components left over in the 2002 STIP. This worksheet is the recommended method for summarizing project data in the RTIP</t>
  </si>
  <si>
    <t xml:space="preserve"> and also may be used to transmit certain 2004 STIP project changes in lieu of the normal multi-page STIP Fact and Funding Sheet.</t>
  </si>
  <si>
    <t>The following project changes made on this spreadsheet do not require a STIP Fact and Funding Sheet.</t>
  </si>
  <si>
    <r>
      <t>l</t>
    </r>
    <r>
      <rPr>
        <sz val="10"/>
        <rFont val="Arial"/>
        <family val="2"/>
      </rPr>
      <t xml:space="preserve"> Project Schedule Delays.</t>
    </r>
  </si>
  <si>
    <r>
      <t>l</t>
    </r>
    <r>
      <rPr>
        <sz val="10"/>
        <rFont val="Arial"/>
        <family val="2"/>
      </rPr>
      <t xml:space="preserve"> Project Schedule Advance</t>
    </r>
    <r>
      <rPr>
        <sz val="10"/>
        <rFont val="Arial"/>
        <family val="0"/>
      </rPr>
      <t>.</t>
    </r>
  </si>
  <si>
    <r>
      <t>l</t>
    </r>
    <r>
      <rPr>
        <sz val="10"/>
        <rFont val="Arial"/>
        <family val="2"/>
      </rPr>
      <t xml:space="preserve"> Minor Project Funding Ch</t>
    </r>
    <r>
      <rPr>
        <sz val="10"/>
        <rFont val="Arial"/>
        <family val="0"/>
      </rPr>
      <t>anges.  This includes shifts between components but not the addition of additional local non-STIP funds.</t>
    </r>
  </si>
  <si>
    <t>The following changes will still require a STIP Fact and Funding sheet:</t>
  </si>
  <si>
    <r>
      <t>l</t>
    </r>
    <r>
      <rPr>
        <sz val="10"/>
        <rFont val="Arial"/>
        <family val="2"/>
      </rPr>
      <t xml:space="preserve"> New Projects.</t>
    </r>
  </si>
  <si>
    <r>
      <t>l</t>
    </r>
    <r>
      <rPr>
        <sz val="10"/>
        <rFont val="Arial"/>
        <family val="2"/>
      </rPr>
      <t xml:space="preserve"> Change of Implementing A</t>
    </r>
    <r>
      <rPr>
        <sz val="10"/>
        <rFont val="Arial"/>
        <family val="0"/>
      </rPr>
      <t>gency for any component.</t>
    </r>
  </si>
  <si>
    <r>
      <t>l</t>
    </r>
    <r>
      <rPr>
        <sz val="10"/>
        <rFont val="Arial"/>
        <family val="2"/>
      </rPr>
      <t xml:space="preserve"> Any change affecting pro</t>
    </r>
    <r>
      <rPr>
        <sz val="10"/>
        <rFont val="Arial"/>
        <family val="0"/>
      </rPr>
      <t>ject scope.</t>
    </r>
  </si>
  <si>
    <t>Instructions</t>
  </si>
  <si>
    <t>1.  Select a Change Reason, yellow highlight, for every project in the list, even if the reason is simply "No Change".</t>
  </si>
  <si>
    <t xml:space="preserve">2.  Update financial data by project component. </t>
  </si>
  <si>
    <t>3.  To delete a project, select the "Delete" change reason and zero out the dollars.</t>
  </si>
  <si>
    <t>4.  Do not use this form to add new projects.  Instead, select the "See Attached Fact and Funding Sheet" change reason and attach the filled in sheet.</t>
  </si>
  <si>
    <t>Please Note:  The spreadsheet is quite wide but has been preset to print only the summary funding data.  You may change the print area at any time to print the entire spreadsheet but will need to change to ledger size (11" x 17") to view it properly.</t>
  </si>
  <si>
    <t>DO NOT TYPE in the GRAY COLORED AREA of the SPREADSHEET.</t>
  </si>
  <si>
    <t>Questions?</t>
  </si>
  <si>
    <r>
      <t>l</t>
    </r>
    <r>
      <rPr>
        <sz val="10"/>
        <rFont val="Arial"/>
        <family val="2"/>
      </rPr>
      <t xml:space="preserve"> Chad Baker (916) 651-6879 - Caltrans Districts 1, 2, 3</t>
    </r>
  </si>
  <si>
    <r>
      <t>l</t>
    </r>
    <r>
      <rPr>
        <sz val="10"/>
        <rFont val="Arial"/>
        <family val="2"/>
      </rPr>
      <t xml:space="preserve"> Leah Cagle (916) 651-6881 - Caltrans Districts 8, 11, 12</t>
    </r>
  </si>
  <si>
    <r>
      <t>l</t>
    </r>
    <r>
      <rPr>
        <sz val="10"/>
        <rFont val="Arial"/>
        <family val="2"/>
      </rPr>
      <t xml:space="preserve"> Ken Solak (916) 654-4447 - Caltrans District 4</t>
    </r>
  </si>
  <si>
    <r>
      <t>l</t>
    </r>
    <r>
      <rPr>
        <sz val="10"/>
        <rFont val="Arial"/>
        <family val="2"/>
      </rPr>
      <t xml:space="preserve"> Rambabu Bavirisetty (916) 654-2683 - Caltrans District 7</t>
    </r>
  </si>
  <si>
    <r>
      <t>l</t>
    </r>
    <r>
      <rPr>
        <sz val="10"/>
        <rFont val="Arial"/>
        <family val="2"/>
      </rPr>
      <t xml:space="preserve"> Linda Newton (916) 651-6877 - Caltrans Districts 5, 6, 9, 10</t>
    </r>
  </si>
  <si>
    <t>To start, click on the "Project Inventory" tab below.</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</si>
</sst>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5">
    <font>
      <sz val="10"/>
      <name val="Arial"/>
      <family val="0"/>
    </font>
    <font>
      <b/>
      <sz val="10"/>
      <name val="Arial"/>
      <family val="0"/>
    </font>
    <font>
      <i/>
      <sz val="10"/>
      <name val="Arial"/>
      <family val="0"/>
    </font>
    <font>
      <b/>
      <i/>
      <sz val="10"/>
      <name val="Arial"/>
      <family val="0"/>
    </font>
    <font>
      <u val="single"/>
      <sz val="10"/>
      <color indexed="12"/>
      <name val="Arial"/>
      <family val="0"/>
    </font>
    <font>
      <sz val="8"/>
      <name val="Arial"/>
      <family val="2"/>
    </font>
    <font>
      <u val="single"/>
      <sz val="8"/>
      <color indexed="12"/>
      <name val="Arial"/>
      <family val="2"/>
    </font>
    <font>
      <b/>
      <sz val="8"/>
      <name val="Arial"/>
      <family val="2"/>
    </font>
    <font>
      <b/>
      <sz val="14"/>
      <name val="Arial"/>
      <family val="2"/>
    </font>
    <font>
      <sz val="8"/>
      <name val="Tahoma"/>
      <family val="2"/>
    </font>
    <font>
      <b/>
      <i/>
      <sz val="8"/>
      <name val="Arial"/>
      <family val="2"/>
    </font>
    <font>
      <b/>
      <i/>
      <sz val="8"/>
      <color indexed="56"/>
      <name val="Arial"/>
      <family val="2"/>
    </font>
    <font>
      <b/>
      <sz val="13"/>
      <name val="Arial"/>
      <family val="2"/>
    </font>
    <font>
      <b/>
      <u val="single"/>
      <sz val="10"/>
      <name val="Arial"/>
      <family val="2"/>
    </font>
    <font>
      <sz val="10"/>
      <name val="Wingdings"/>
      <family val="0"/>
    </font>
  </fonts>
  <fills count="4">
    <fill>
      <patternFill/>
    </fill>
    <fill>
      <patternFill patternType="gray125"/>
    </fill>
    <fill>
      <patternFill patternType="solid">
        <fgColor indexed="47"/>
        <bgColor indexed="64"/>
      </patternFill>
    </fill>
    <fill>
      <patternFill patternType="solid">
        <fgColor indexed="26"/>
        <bgColor indexed="64"/>
      </patternFill>
    </fill>
  </fills>
  <borders count="15">
    <border>
      <left/>
      <right/>
      <top/>
      <bottom/>
      <diagonal/>
    </border>
    <border>
      <left style="double">
        <color indexed="23"/>
      </left>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double">
        <color indexed="2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double">
        <color indexed="23"/>
      </left>
      <right>
        <color indexed="63"/>
      </right>
      <top>
        <color indexed="63"/>
      </top>
      <bottom style="thin"/>
    </border>
    <border>
      <left>
        <color indexed="63"/>
      </left>
      <right style="thick">
        <color indexed="23"/>
      </right>
      <top style="thin"/>
      <bottom>
        <color indexed="63"/>
      </bottom>
    </border>
    <border>
      <left>
        <color indexed="63"/>
      </left>
      <right style="thick">
        <color indexed="23"/>
      </right>
      <top>
        <color indexed="63"/>
      </top>
      <bottom style="thin"/>
    </border>
    <border>
      <left>
        <color indexed="63"/>
      </left>
      <right style="double">
        <color indexed="23"/>
      </right>
      <top style="thin"/>
      <bottom>
        <color indexed="63"/>
      </bottom>
    </border>
    <border>
      <left>
        <color indexed="63"/>
      </left>
      <right style="double">
        <color indexed="23"/>
      </right>
      <top>
        <color indexed="63"/>
      </top>
      <bottom style="thin"/>
    </border>
    <border>
      <left style="thick">
        <color indexed="16"/>
      </left>
      <right style="thick">
        <color indexed="16"/>
      </right>
      <top>
        <color indexed="63"/>
      </top>
      <bottom>
        <color indexed="63"/>
      </bottom>
    </border>
    <border>
      <left style="thick">
        <color indexed="16"/>
      </left>
      <right style="thick">
        <color indexed="16"/>
      </right>
      <top>
        <color indexed="63"/>
      </top>
      <bottom style="thick">
        <color indexed="16"/>
      </bottom>
    </border>
    <border>
      <left style="thick">
        <color indexed="16"/>
      </left>
      <right style="thick">
        <color indexed="16"/>
      </right>
      <top style="thick">
        <color indexed="16"/>
      </top>
      <bottom>
        <color indexed="6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NumberFormat="0" applyFill="0" applyBorder="0" applyAlignment="0" applyProtection="0"/>
    <xf numFmtId="41" fontId="0" fillId="0" borderId="0" applyNumberFormat="0" applyFill="0" applyBorder="0" applyAlignment="0" applyProtection="0"/>
    <xf numFmtId="44" fontId="0" fillId="0" borderId="0" applyNumberFormat="0" applyFill="0" applyBorder="0" applyAlignment="0" applyProtection="0"/>
    <xf numFmtId="42" fontId="0" fillId="0" borderId="0" applyNumberFormat="0" applyFill="0" applyBorder="0" applyAlignment="0" applyProtection="0"/>
    <xf numFmtId="0" fontId="4" fillId="0" borderId="0" applyNumberFormat="0" applyFill="0" applyBorder="0" applyAlignment="0" applyProtection="0"/>
    <xf numFmtId="9" fontId="0" fillId="0" borderId="0" applyNumberFormat="0" applyFill="0" applyBorder="0" applyAlignment="0" applyProtection="0"/>
  </cellStyleXfs>
  <cellXfs count="55">
    <xf numFmtId="0" fontId="0" fillId="0" borderId="0" xfId="0" applyAlignment="1">
      <alignment/>
    </xf>
    <xf numFmtId="0" fontId="5" fillId="0" borderId="0" xfId="0" applyFont="1" applyAlignment="1">
      <alignment/>
    </xf>
    <xf numFmtId="0" fontId="6" fillId="0" borderId="0" xfId="19" applyFont="1" applyAlignment="1">
      <alignment/>
    </xf>
    <xf numFmtId="0" fontId="5" fillId="0" borderId="0" xfId="0" applyFont="1" applyAlignment="1">
      <alignment horizontal="right"/>
    </xf>
    <xf numFmtId="0" fontId="7" fillId="0" borderId="0" xfId="0" applyFont="1" applyAlignment="1">
      <alignment/>
    </xf>
    <xf numFmtId="3" fontId="5" fillId="0" borderId="0" xfId="0" applyNumberFormat="1" applyFont="1" applyAlignment="1">
      <alignment/>
    </xf>
    <xf numFmtId="0" fontId="5" fillId="2" borderId="0" xfId="0" applyFont="1" applyFill="1" applyAlignment="1">
      <alignment/>
    </xf>
    <xf numFmtId="0" fontId="5" fillId="2" borderId="1" xfId="0" applyFont="1" applyFill="1" applyBorder="1" applyAlignment="1">
      <alignment/>
    </xf>
    <xf numFmtId="3" fontId="5" fillId="0" borderId="1" xfId="0" applyNumberFormat="1" applyFont="1" applyBorder="1" applyAlignment="1">
      <alignment/>
    </xf>
    <xf numFmtId="0" fontId="5" fillId="0" borderId="1" xfId="0" applyFont="1" applyBorder="1" applyAlignment="1">
      <alignment/>
    </xf>
    <xf numFmtId="0" fontId="5" fillId="2" borderId="0" xfId="0" applyFont="1" applyFill="1" applyAlignment="1">
      <alignment horizontal="centerContinuous"/>
    </xf>
    <xf numFmtId="0" fontId="8" fillId="2" borderId="0" xfId="0" applyFont="1" applyFill="1" applyAlignment="1">
      <alignment horizontal="centerContinuous"/>
    </xf>
    <xf numFmtId="0" fontId="8" fillId="2" borderId="1" xfId="0" applyFont="1" applyFill="1" applyBorder="1" applyAlignment="1">
      <alignment horizontal="centerContinuous"/>
    </xf>
    <xf numFmtId="0" fontId="7" fillId="2" borderId="2" xfId="0" applyFont="1" applyFill="1" applyBorder="1" applyAlignment="1">
      <alignment/>
    </xf>
    <xf numFmtId="0" fontId="7" fillId="2" borderId="3" xfId="0" applyFont="1" applyFill="1" applyBorder="1" applyAlignment="1">
      <alignment/>
    </xf>
    <xf numFmtId="0" fontId="7" fillId="2" borderId="4" xfId="0" applyFont="1" applyFill="1" applyBorder="1" applyAlignment="1">
      <alignment horizontal="centerContinuous"/>
    </xf>
    <xf numFmtId="0" fontId="7" fillId="2" borderId="3" xfId="0" applyFont="1" applyFill="1" applyBorder="1" applyAlignment="1">
      <alignment horizontal="centerContinuous"/>
    </xf>
    <xf numFmtId="0" fontId="7" fillId="2" borderId="5" xfId="0" applyFont="1" applyFill="1" applyBorder="1" applyAlignment="1">
      <alignment/>
    </xf>
    <xf numFmtId="0" fontId="7" fillId="2" borderId="6" xfId="0" applyFont="1" applyFill="1" applyBorder="1" applyAlignment="1">
      <alignment/>
    </xf>
    <xf numFmtId="0" fontId="7" fillId="2" borderId="7" xfId="0" applyFont="1" applyFill="1" applyBorder="1" applyAlignment="1">
      <alignment horizontal="right"/>
    </xf>
    <xf numFmtId="0" fontId="7" fillId="2" borderId="6" xfId="0" applyFont="1" applyFill="1" applyBorder="1" applyAlignment="1" quotePrefix="1">
      <alignment horizontal="right"/>
    </xf>
    <xf numFmtId="0" fontId="7" fillId="2" borderId="6" xfId="0" applyFont="1" applyFill="1" applyBorder="1" applyAlignment="1">
      <alignment horizontal="right"/>
    </xf>
    <xf numFmtId="0" fontId="7" fillId="0" borderId="0" xfId="0" applyFont="1" applyBorder="1" applyAlignment="1">
      <alignment/>
    </xf>
    <xf numFmtId="0" fontId="7" fillId="2" borderId="8" xfId="0" applyFont="1" applyFill="1" applyBorder="1" applyAlignment="1">
      <alignment horizontal="centerContinuous"/>
    </xf>
    <xf numFmtId="0" fontId="7" fillId="2" borderId="9" xfId="0" applyFont="1" applyFill="1" applyBorder="1" applyAlignment="1" quotePrefix="1">
      <alignment horizontal="right"/>
    </xf>
    <xf numFmtId="0" fontId="5" fillId="3" borderId="0" xfId="0" applyFont="1" applyFill="1" applyAlignment="1">
      <alignment/>
    </xf>
    <xf numFmtId="0" fontId="11" fillId="3" borderId="0" xfId="0" applyFont="1" applyFill="1" applyAlignment="1" applyProtection="1">
      <alignment horizontal="center"/>
      <protection locked="0"/>
    </xf>
    <xf numFmtId="0" fontId="10" fillId="3" borderId="0" xfId="0" applyFont="1" applyFill="1" applyAlignment="1">
      <alignment horizontal="right"/>
    </xf>
    <xf numFmtId="3" fontId="5" fillId="0" borderId="1" xfId="0" applyNumberFormat="1" applyFont="1" applyBorder="1" applyAlignment="1" applyProtection="1">
      <alignment/>
      <protection locked="0"/>
    </xf>
    <xf numFmtId="3" fontId="5" fillId="0" borderId="0" xfId="0" applyNumberFormat="1" applyFont="1" applyAlignment="1" applyProtection="1">
      <alignment/>
      <protection locked="0"/>
    </xf>
    <xf numFmtId="0" fontId="5" fillId="0" borderId="3" xfId="0" applyFont="1" applyBorder="1" applyAlignment="1">
      <alignment/>
    </xf>
    <xf numFmtId="0" fontId="6" fillId="0" borderId="3" xfId="19" applyFont="1" applyBorder="1" applyAlignment="1">
      <alignment/>
    </xf>
    <xf numFmtId="0" fontId="5" fillId="2" borderId="4" xfId="0" applyFont="1" applyFill="1" applyBorder="1" applyAlignment="1">
      <alignment/>
    </xf>
    <xf numFmtId="0" fontId="5" fillId="2" borderId="3" xfId="0" applyFont="1" applyFill="1" applyBorder="1" applyAlignment="1">
      <alignment/>
    </xf>
    <xf numFmtId="3" fontId="5" fillId="0" borderId="4" xfId="0" applyNumberFormat="1" applyFont="1" applyBorder="1" applyAlignment="1" applyProtection="1">
      <alignment/>
      <protection locked="0"/>
    </xf>
    <xf numFmtId="3" fontId="5" fillId="0" borderId="3" xfId="0" applyNumberFormat="1" applyFont="1" applyBorder="1" applyAlignment="1" applyProtection="1">
      <alignment/>
      <protection locked="0"/>
    </xf>
    <xf numFmtId="3" fontId="5" fillId="0" borderId="10" xfId="0" applyNumberFormat="1" applyFont="1" applyBorder="1" applyAlignment="1" applyProtection="1">
      <alignment/>
      <protection locked="0"/>
    </xf>
    <xf numFmtId="0" fontId="5" fillId="0" borderId="6" xfId="0" applyFont="1" applyBorder="1" applyAlignment="1">
      <alignment/>
    </xf>
    <xf numFmtId="0" fontId="5" fillId="2" borderId="7" xfId="0" applyFont="1" applyFill="1" applyBorder="1" applyAlignment="1">
      <alignment/>
    </xf>
    <xf numFmtId="0" fontId="5" fillId="2" borderId="6" xfId="0" applyFont="1" applyFill="1" applyBorder="1" applyAlignment="1">
      <alignment/>
    </xf>
    <xf numFmtId="3" fontId="5" fillId="0" borderId="7" xfId="0" applyNumberFormat="1" applyFont="1" applyBorder="1" applyAlignment="1">
      <alignment/>
    </xf>
    <xf numFmtId="3" fontId="5" fillId="0" borderId="6" xfId="0" applyNumberFormat="1" applyFont="1" applyBorder="1" applyAlignment="1">
      <alignment/>
    </xf>
    <xf numFmtId="3" fontId="5" fillId="0" borderId="11" xfId="0" applyNumberFormat="1" applyFont="1" applyBorder="1" applyAlignment="1">
      <alignment/>
    </xf>
    <xf numFmtId="0" fontId="0" fillId="2" borderId="12" xfId="0" applyFill="1" applyBorder="1" applyAlignment="1">
      <alignment/>
    </xf>
    <xf numFmtId="0" fontId="0" fillId="2" borderId="13" xfId="0" applyFill="1" applyBorder="1" applyAlignment="1">
      <alignment/>
    </xf>
    <xf numFmtId="0" fontId="12" fillId="2" borderId="14" xfId="0" applyFont="1" applyFill="1" applyBorder="1" applyAlignment="1">
      <alignment horizontal="center"/>
    </xf>
    <xf numFmtId="0" fontId="13" fillId="2" borderId="12" xfId="0" applyFont="1" applyFill="1" applyBorder="1" applyAlignment="1">
      <alignment/>
    </xf>
    <xf numFmtId="0" fontId="0" fillId="2" borderId="12" xfId="0" applyFill="1" applyBorder="1" applyAlignment="1">
      <alignment vertical="top" wrapText="1"/>
    </xf>
    <xf numFmtId="0" fontId="0" fillId="2" borderId="12" xfId="0" applyFill="1" applyBorder="1" applyAlignment="1">
      <alignment wrapText="1"/>
    </xf>
    <xf numFmtId="0" fontId="1" fillId="2" borderId="12" xfId="0" applyFont="1" applyFill="1" applyBorder="1" applyAlignment="1">
      <alignment wrapText="1"/>
    </xf>
    <xf numFmtId="0" fontId="14" fillId="2" borderId="12" xfId="0" applyFont="1" applyFill="1" applyBorder="1" applyAlignment="1">
      <alignment wrapText="1"/>
    </xf>
    <xf numFmtId="0" fontId="13" fillId="2" borderId="12" xfId="0" applyFont="1" applyFill="1" applyBorder="1" applyAlignment="1">
      <alignment wrapText="1"/>
    </xf>
    <xf numFmtId="0" fontId="1" fillId="2" borderId="12" xfId="0" applyFont="1" applyFill="1" applyBorder="1" applyAlignment="1">
      <alignment horizontal="center" wrapText="1"/>
    </xf>
    <xf numFmtId="0" fontId="14" fillId="2" borderId="12" xfId="0" applyFont="1" applyFill="1" applyBorder="1" applyAlignment="1">
      <alignment/>
    </xf>
    <xf numFmtId="0" fontId="1" fillId="0" borderId="0" xfId="0" applyFont="1" applyAlignment="1">
      <alignment horizontal="center"/>
    </xf>
  </cellXfs>
  <cellStyles count="7">
    <cellStyle name="Normal" xfId="0"/>
    <cellStyle name="Comma" xfId="15"/>
    <cellStyle name="Comma [0]" xfId="16"/>
    <cellStyle name="Currency" xfId="17"/>
    <cellStyle name="Currency [0]" xfId="18"/>
    <cellStyle name="Hyperlink" xfId="19"/>
    <cellStyle name="Percent" xfId="20"/>
  </cellStyles>
  <dxfs count="1">
    <dxf>
      <font>
        <color rgb="FF0000FF"/>
      </font>
      <fill>
        <patternFill>
          <bgColor rgb="FFFFFF99"/>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H100"/>
  <sheetViews>
    <sheetView showGridLines="0" tabSelected="1" workbookViewId="0" topLeftCell="A1">
      <selection activeCell="A1" sqref="A1"/>
    </sheetView>
  </sheetViews>
  <sheetFormatPr defaultColWidth="9.140625" defaultRowHeight="12.75"/>
  <cols>
    <col min="1" max="1" width="3.28125" style="0" customWidth="1"/>
    <col min="2" max="2" width="78.7109375" style="0" customWidth="1"/>
    <col min="3" max="3" width="2.7109375" style="0" customWidth="1"/>
  </cols>
  <sheetData>
    <row r="1" ht="13.5" thickBot="1"/>
    <row r="2" ht="17.25" thickTop="1">
      <c r="B2" s="45" t="s">
        <v>73</v>
      </c>
    </row>
    <row r="3" ht="12.75">
      <c r="B3" s="43"/>
    </row>
    <row r="4" ht="12.75">
      <c r="B4" s="46" t="s">
        <v>74</v>
      </c>
    </row>
    <row r="5" ht="75" customHeight="1">
      <c r="B5" s="47" t="str">
        <f>G100&amp;H100</f>
        <v>This project inventory was initially generated from the Department's CTIPS database and contains all unallocated project components left over in the 2002 STIP. This worksheet is the recommended method for summarizing project data in the RTIP and also may be used to transmit certain 2004 STIP project changes in lieu of the normal multi-page STIP Fact and Funding Sheet.</v>
      </c>
    </row>
    <row r="6" ht="25.5">
      <c r="B6" s="49" t="s">
        <v>77</v>
      </c>
    </row>
    <row r="7" ht="12.75">
      <c r="B7" s="50" t="s">
        <v>78</v>
      </c>
    </row>
    <row r="8" ht="12.75">
      <c r="B8" s="50" t="s">
        <v>79</v>
      </c>
    </row>
    <row r="9" ht="25.5">
      <c r="B9" s="50" t="s">
        <v>80</v>
      </c>
    </row>
    <row r="10" ht="12.75">
      <c r="B10" s="48"/>
    </row>
    <row r="11" ht="12.75">
      <c r="B11" s="49" t="s">
        <v>81</v>
      </c>
    </row>
    <row r="12" ht="12.75">
      <c r="B12" s="50" t="s">
        <v>82</v>
      </c>
    </row>
    <row r="13" ht="12.75">
      <c r="B13" s="50" t="s">
        <v>83</v>
      </c>
    </row>
    <row r="14" ht="12.75">
      <c r="B14" s="50" t="s">
        <v>84</v>
      </c>
    </row>
    <row r="15" ht="12.75">
      <c r="B15" s="48"/>
    </row>
    <row r="16" ht="12.75">
      <c r="B16" s="51" t="s">
        <v>85</v>
      </c>
    </row>
    <row r="17" ht="25.5">
      <c r="B17" s="48" t="s">
        <v>86</v>
      </c>
    </row>
    <row r="18" ht="12.75">
      <c r="B18" s="48" t="s">
        <v>87</v>
      </c>
    </row>
    <row r="19" ht="12.75">
      <c r="B19" s="48" t="s">
        <v>88</v>
      </c>
    </row>
    <row r="20" ht="25.5">
      <c r="B20" s="48" t="s">
        <v>89</v>
      </c>
    </row>
    <row r="21" ht="12.75">
      <c r="B21" s="48"/>
    </row>
    <row r="22" ht="38.25">
      <c r="B22" s="48" t="s">
        <v>90</v>
      </c>
    </row>
    <row r="23" ht="12.75">
      <c r="B23" s="48"/>
    </row>
    <row r="24" ht="12.75">
      <c r="B24" s="52" t="s">
        <v>91</v>
      </c>
    </row>
    <row r="25" ht="12.75">
      <c r="B25" s="48"/>
    </row>
    <row r="26" ht="12.75">
      <c r="B26" s="46" t="s">
        <v>92</v>
      </c>
    </row>
    <row r="27" ht="12.75">
      <c r="B27" s="53" t="s">
        <v>93</v>
      </c>
    </row>
    <row r="28" ht="12.75">
      <c r="B28" s="53" t="s">
        <v>94</v>
      </c>
    </row>
    <row r="29" ht="12.75">
      <c r="B29" s="53" t="s">
        <v>95</v>
      </c>
    </row>
    <row r="30" ht="12.75">
      <c r="B30" s="53" t="s">
        <v>96</v>
      </c>
    </row>
    <row r="31" ht="12.75">
      <c r="B31" s="53" t="s">
        <v>97</v>
      </c>
    </row>
    <row r="32" ht="12.75">
      <c r="B32" s="43"/>
    </row>
    <row r="33" ht="12.75">
      <c r="B33" s="43"/>
    </row>
    <row r="34" ht="12.75">
      <c r="B34" s="43"/>
    </row>
    <row r="35" ht="13.5" thickBot="1">
      <c r="B35" s="44"/>
    </row>
    <row r="36" ht="13.5" thickTop="1">
      <c r="B36" s="54" t="s">
        <v>98</v>
      </c>
    </row>
    <row r="100" spans="7:8" ht="12.75">
      <c r="G100" t="s">
        <v>75</v>
      </c>
      <c r="H100" t="s">
        <v>76</v>
      </c>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CX44"/>
  <sheetViews>
    <sheetView showZeros="0" workbookViewId="0" topLeftCell="A1">
      <pane ySplit="3" topLeftCell="BM4" activePane="bottomLeft" state="frozen"/>
      <selection pane="topLeft" activeCell="A1" sqref="A1"/>
      <selection pane="bottomLeft" activeCell="A4" sqref="A4"/>
    </sheetView>
  </sheetViews>
  <sheetFormatPr defaultColWidth="9.140625" defaultRowHeight="12.75"/>
  <cols>
    <col min="1" max="1" width="4.28125" style="1" bestFit="1" customWidth="1"/>
    <col min="2" max="2" width="6.28125" style="1" bestFit="1" customWidth="1"/>
    <col min="3" max="3" width="7.421875" style="1" bestFit="1" customWidth="1"/>
    <col min="4" max="4" width="34.00390625" style="1" bestFit="1" customWidth="1"/>
    <col min="5" max="5" width="12.421875" style="1" bestFit="1" customWidth="1"/>
    <col min="6" max="35" width="6.7109375" style="1" customWidth="1"/>
    <col min="36" max="67" width="5.7109375" style="1" customWidth="1"/>
    <col min="68" max="68" width="10.421875" style="1" bestFit="1" customWidth="1"/>
    <col min="69" max="69" width="3.140625" style="1" bestFit="1" customWidth="1"/>
    <col min="70" max="72" width="9.140625" style="1" customWidth="1"/>
    <col min="73" max="73" width="2.00390625" style="1" bestFit="1" customWidth="1"/>
    <col min="74" max="74" width="9.140625" style="1" customWidth="1"/>
    <col min="75" max="102" width="0" style="1" hidden="1" customWidth="1"/>
    <col min="103" max="16384" width="9.140625" style="1" customWidth="1"/>
  </cols>
  <sheetData>
    <row r="1" spans="1:67" ht="18">
      <c r="A1" s="11" t="s">
        <v>10</v>
      </c>
      <c r="B1" s="10"/>
      <c r="C1" s="10"/>
      <c r="D1" s="10"/>
      <c r="E1" s="10"/>
      <c r="F1" s="10"/>
      <c r="G1" s="10"/>
      <c r="H1" s="10"/>
      <c r="I1" s="10"/>
      <c r="J1" s="10"/>
      <c r="K1" s="10"/>
      <c r="L1" s="10"/>
      <c r="M1" s="10"/>
      <c r="N1" s="10"/>
      <c r="O1" s="10"/>
      <c r="P1" s="10"/>
      <c r="Q1" s="10"/>
      <c r="R1" s="10"/>
      <c r="S1" s="10"/>
      <c r="T1" s="12" t="s">
        <v>59</v>
      </c>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row>
    <row r="2" spans="1:88" s="4" customFormat="1" ht="11.25">
      <c r="A2" s="13"/>
      <c r="B2" s="14" t="s">
        <v>31</v>
      </c>
      <c r="C2" s="14" t="s">
        <v>32</v>
      </c>
      <c r="D2" s="14" t="s">
        <v>34</v>
      </c>
      <c r="E2" s="14"/>
      <c r="F2" s="15" t="s">
        <v>57</v>
      </c>
      <c r="G2" s="16"/>
      <c r="H2" s="16"/>
      <c r="I2" s="16"/>
      <c r="J2" s="16"/>
      <c r="K2" s="16"/>
      <c r="L2" s="16"/>
      <c r="M2" s="16"/>
      <c r="N2" s="15" t="s">
        <v>58</v>
      </c>
      <c r="O2" s="16"/>
      <c r="P2" s="16"/>
      <c r="Q2" s="16"/>
      <c r="R2" s="16"/>
      <c r="S2" s="16"/>
      <c r="T2" s="15" t="s">
        <v>45</v>
      </c>
      <c r="U2" s="16"/>
      <c r="V2" s="16"/>
      <c r="W2" s="16"/>
      <c r="X2" s="16"/>
      <c r="Y2" s="16"/>
      <c r="Z2" s="16"/>
      <c r="AA2" s="16"/>
      <c r="AB2" s="15" t="s">
        <v>46</v>
      </c>
      <c r="AC2" s="16"/>
      <c r="AD2" s="16"/>
      <c r="AE2" s="16"/>
      <c r="AF2" s="16"/>
      <c r="AG2" s="16"/>
      <c r="AH2" s="16"/>
      <c r="AI2" s="16"/>
      <c r="AJ2" s="15" t="s">
        <v>47</v>
      </c>
      <c r="AK2" s="16"/>
      <c r="AL2" s="16"/>
      <c r="AM2" s="16"/>
      <c r="AN2" s="16"/>
      <c r="AO2" s="16"/>
      <c r="AP2" s="16"/>
      <c r="AQ2" s="16"/>
      <c r="AR2" s="15" t="s">
        <v>48</v>
      </c>
      <c r="AS2" s="16"/>
      <c r="AT2" s="16"/>
      <c r="AU2" s="16"/>
      <c r="AV2" s="16"/>
      <c r="AW2" s="16"/>
      <c r="AX2" s="16"/>
      <c r="AY2" s="16"/>
      <c r="AZ2" s="15" t="s">
        <v>49</v>
      </c>
      <c r="BA2" s="16"/>
      <c r="BB2" s="16"/>
      <c r="BC2" s="16"/>
      <c r="BD2" s="16"/>
      <c r="BE2" s="16"/>
      <c r="BF2" s="16"/>
      <c r="BG2" s="16"/>
      <c r="BH2" s="15" t="s">
        <v>50</v>
      </c>
      <c r="BI2" s="16"/>
      <c r="BJ2" s="16"/>
      <c r="BK2" s="16"/>
      <c r="BL2" s="16"/>
      <c r="BM2" s="16"/>
      <c r="BN2" s="16"/>
      <c r="BO2" s="23"/>
      <c r="BP2" s="22"/>
      <c r="BW2" s="15" t="s">
        <v>57</v>
      </c>
      <c r="BX2" s="16" t="s">
        <v>57</v>
      </c>
      <c r="BY2" s="16"/>
      <c r="BZ2" s="16"/>
      <c r="CA2" s="16"/>
      <c r="CB2" s="16"/>
      <c r="CC2" s="16"/>
      <c r="CD2" s="16"/>
      <c r="CE2" s="15" t="s">
        <v>58</v>
      </c>
      <c r="CF2" s="16" t="s">
        <v>58</v>
      </c>
      <c r="CG2" s="16"/>
      <c r="CH2" s="16"/>
      <c r="CI2" s="16"/>
      <c r="CJ2" s="16"/>
    </row>
    <row r="3" spans="1:88" s="4" customFormat="1" ht="11.25">
      <c r="A3" s="17" t="s">
        <v>22</v>
      </c>
      <c r="B3" s="18" t="s">
        <v>30</v>
      </c>
      <c r="C3" s="18" t="s">
        <v>33</v>
      </c>
      <c r="D3" s="18" t="s">
        <v>35</v>
      </c>
      <c r="E3" s="18" t="s">
        <v>36</v>
      </c>
      <c r="F3" s="19" t="s">
        <v>37</v>
      </c>
      <c r="G3" s="20" t="s">
        <v>38</v>
      </c>
      <c r="H3" s="20" t="s">
        <v>39</v>
      </c>
      <c r="I3" s="20" t="s">
        <v>40</v>
      </c>
      <c r="J3" s="20" t="s">
        <v>41</v>
      </c>
      <c r="K3" s="20" t="s">
        <v>42</v>
      </c>
      <c r="L3" s="20" t="s">
        <v>43</v>
      </c>
      <c r="M3" s="20" t="s">
        <v>44</v>
      </c>
      <c r="N3" s="19" t="s">
        <v>51</v>
      </c>
      <c r="O3" s="21" t="s">
        <v>52</v>
      </c>
      <c r="P3" s="21" t="s">
        <v>53</v>
      </c>
      <c r="Q3" s="21" t="s">
        <v>54</v>
      </c>
      <c r="R3" s="21" t="s">
        <v>55</v>
      </c>
      <c r="S3" s="21" t="s">
        <v>56</v>
      </c>
      <c r="T3" s="19" t="s">
        <v>37</v>
      </c>
      <c r="U3" s="20" t="s">
        <v>38</v>
      </c>
      <c r="V3" s="20" t="s">
        <v>39</v>
      </c>
      <c r="W3" s="20" t="s">
        <v>40</v>
      </c>
      <c r="X3" s="20" t="s">
        <v>41</v>
      </c>
      <c r="Y3" s="20" t="s">
        <v>42</v>
      </c>
      <c r="Z3" s="20" t="s">
        <v>43</v>
      </c>
      <c r="AA3" s="20" t="s">
        <v>44</v>
      </c>
      <c r="AB3" s="19" t="s">
        <v>37</v>
      </c>
      <c r="AC3" s="20" t="s">
        <v>38</v>
      </c>
      <c r="AD3" s="20" t="s">
        <v>39</v>
      </c>
      <c r="AE3" s="20" t="s">
        <v>40</v>
      </c>
      <c r="AF3" s="20" t="s">
        <v>41</v>
      </c>
      <c r="AG3" s="20" t="s">
        <v>42</v>
      </c>
      <c r="AH3" s="20" t="s">
        <v>43</v>
      </c>
      <c r="AI3" s="20" t="s">
        <v>44</v>
      </c>
      <c r="AJ3" s="19" t="s">
        <v>37</v>
      </c>
      <c r="AK3" s="20" t="s">
        <v>38</v>
      </c>
      <c r="AL3" s="20" t="s">
        <v>39</v>
      </c>
      <c r="AM3" s="20" t="s">
        <v>40</v>
      </c>
      <c r="AN3" s="20" t="s">
        <v>41</v>
      </c>
      <c r="AO3" s="20" t="s">
        <v>42</v>
      </c>
      <c r="AP3" s="20" t="s">
        <v>43</v>
      </c>
      <c r="AQ3" s="20" t="s">
        <v>44</v>
      </c>
      <c r="AR3" s="19" t="s">
        <v>37</v>
      </c>
      <c r="AS3" s="20" t="s">
        <v>38</v>
      </c>
      <c r="AT3" s="20" t="s">
        <v>39</v>
      </c>
      <c r="AU3" s="20" t="s">
        <v>40</v>
      </c>
      <c r="AV3" s="20" t="s">
        <v>41</v>
      </c>
      <c r="AW3" s="20" t="s">
        <v>42</v>
      </c>
      <c r="AX3" s="20" t="s">
        <v>43</v>
      </c>
      <c r="AY3" s="20" t="s">
        <v>44</v>
      </c>
      <c r="AZ3" s="19" t="s">
        <v>37</v>
      </c>
      <c r="BA3" s="20" t="s">
        <v>38</v>
      </c>
      <c r="BB3" s="20" t="s">
        <v>39</v>
      </c>
      <c r="BC3" s="20" t="s">
        <v>40</v>
      </c>
      <c r="BD3" s="20" t="s">
        <v>41</v>
      </c>
      <c r="BE3" s="20" t="s">
        <v>42</v>
      </c>
      <c r="BF3" s="20" t="s">
        <v>43</v>
      </c>
      <c r="BG3" s="20" t="s">
        <v>44</v>
      </c>
      <c r="BH3" s="19" t="s">
        <v>37</v>
      </c>
      <c r="BI3" s="20" t="s">
        <v>38</v>
      </c>
      <c r="BJ3" s="20" t="s">
        <v>39</v>
      </c>
      <c r="BK3" s="20" t="s">
        <v>40</v>
      </c>
      <c r="BL3" s="20" t="s">
        <v>41</v>
      </c>
      <c r="BM3" s="20" t="s">
        <v>42</v>
      </c>
      <c r="BN3" s="20" t="s">
        <v>43</v>
      </c>
      <c r="BO3" s="24" t="s">
        <v>44</v>
      </c>
      <c r="BP3" s="22" t="s">
        <v>61</v>
      </c>
      <c r="BQ3" s="4" t="s">
        <v>62</v>
      </c>
      <c r="BR3" s="4" t="s">
        <v>63</v>
      </c>
      <c r="BS3" s="4" t="s">
        <v>64</v>
      </c>
      <c r="BT3" s="4" t="s">
        <v>65</v>
      </c>
      <c r="BU3" s="4" t="s">
        <v>66</v>
      </c>
      <c r="BW3" s="19" t="s">
        <v>37</v>
      </c>
      <c r="BX3" s="20" t="s">
        <v>37</v>
      </c>
      <c r="BY3" s="20" t="s">
        <v>39</v>
      </c>
      <c r="BZ3" s="20" t="s">
        <v>39</v>
      </c>
      <c r="CA3" s="20" t="s">
        <v>41</v>
      </c>
      <c r="CB3" s="20" t="s">
        <v>41</v>
      </c>
      <c r="CC3" s="20" t="s">
        <v>43</v>
      </c>
      <c r="CD3" s="20" t="s">
        <v>43</v>
      </c>
      <c r="CE3" s="19" t="s">
        <v>51</v>
      </c>
      <c r="CF3" s="21" t="s">
        <v>51</v>
      </c>
      <c r="CG3" s="21" t="s">
        <v>53</v>
      </c>
      <c r="CH3" s="21" t="s">
        <v>53</v>
      </c>
      <c r="CI3" s="21" t="s">
        <v>55</v>
      </c>
      <c r="CJ3" s="21" t="s">
        <v>55</v>
      </c>
    </row>
    <row r="4" spans="1:102" ht="11.25">
      <c r="A4" s="1" t="s">
        <v>1</v>
      </c>
      <c r="B4" s="2" t="str">
        <f>HYPERLINK("http://www.dot.ca.gov/hq/transprog/stip2004/ff_sheets/02-2176.xls","2176")</f>
        <v>2176</v>
      </c>
      <c r="C4" s="1" t="s">
        <v>0</v>
      </c>
      <c r="D4" s="1" t="s">
        <v>2</v>
      </c>
      <c r="E4" s="1" t="s">
        <v>3</v>
      </c>
      <c r="F4" s="7">
        <f ca="1">INDIRECT("T4")+INDIRECT("AB4")+INDIRECT("AJ4")+INDIRECT("AR4")+INDIRECT("AZ4")+INDIRECT("BH4")</f>
        <v>0</v>
      </c>
      <c r="G4" s="6">
        <f ca="1">INDIRECT("U4")+INDIRECT("AC4")+INDIRECT("AK4")+INDIRECT("AS4")+INDIRECT("BA4")+INDIRECT("BI4")</f>
        <v>1495</v>
      </c>
      <c r="H4" s="6">
        <f ca="1">INDIRECT("V4")+INDIRECT("AD4")+INDIRECT("AL4")+INDIRECT("AT4")+INDIRECT("BB4")+INDIRECT("BJ4")</f>
        <v>0</v>
      </c>
      <c r="I4" s="6">
        <f ca="1">INDIRECT("W4")+INDIRECT("AE4")+INDIRECT("AM4")+INDIRECT("AU4")+INDIRECT("BC4")+INDIRECT("BK4")</f>
        <v>0</v>
      </c>
      <c r="J4" s="6">
        <f ca="1">INDIRECT("X4")+INDIRECT("AF4")+INDIRECT("AN4")+INDIRECT("AV4")+INDIRECT("BD4")+INDIRECT("BL4")</f>
        <v>0</v>
      </c>
      <c r="K4" s="6">
        <f ca="1">INDIRECT("Y4")+INDIRECT("AG4")+INDIRECT("AO4")+INDIRECT("AW4")+INDIRECT("BE4")+INDIRECT("BM4")</f>
        <v>0</v>
      </c>
      <c r="L4" s="6">
        <f ca="1">INDIRECT("Z4")+INDIRECT("AH4")+INDIRECT("AP4")+INDIRECT("AX4")+INDIRECT("BF4")+INDIRECT("BN4")</f>
        <v>0</v>
      </c>
      <c r="M4" s="6">
        <f ca="1">INDIRECT("AA4")+INDIRECT("AI4")+INDIRECT("AQ4")+INDIRECT("AY4")+INDIRECT("BG4")+INDIRECT("BO4")</f>
        <v>0</v>
      </c>
      <c r="N4" s="7">
        <f ca="1">INDIRECT("T4")+INDIRECT("U4")+INDIRECT("V4")+INDIRECT("W4")+INDIRECT("X4")+INDIRECT("Y4")+INDIRECT("Z4")+INDIRECT("AA4")</f>
        <v>0</v>
      </c>
      <c r="O4" s="6">
        <f ca="1">INDIRECT("AB4")+INDIRECT("AC4")+INDIRECT("AD4")+INDIRECT("AE4")+INDIRECT("AF4")+INDIRECT("AG4")+INDIRECT("AH4")+INDIRECT("AI4")</f>
        <v>1495</v>
      </c>
      <c r="P4" s="6">
        <f ca="1">INDIRECT("AJ4")+INDIRECT("AK4")+INDIRECT("AL4")+INDIRECT("AM4")+INDIRECT("AN4")+INDIRECT("AO4")+INDIRECT("AP4")+INDIRECT("AQ4")</f>
        <v>0</v>
      </c>
      <c r="Q4" s="6">
        <f ca="1">INDIRECT("AR4")+INDIRECT("AS4")+INDIRECT("AT4")+INDIRECT("AU4")+INDIRECT("AV4")+INDIRECT("AW4")+INDIRECT("AX4")+INDIRECT("AY4")</f>
        <v>0</v>
      </c>
      <c r="R4" s="6">
        <f ca="1">INDIRECT("AZ4")+INDIRECT("BA4")+INDIRECT("BB4")+INDIRECT("BC4")+INDIRECT("BD4")+INDIRECT("BE4")+INDIRECT("BF4")+INDIRECT("BG4")</f>
        <v>0</v>
      </c>
      <c r="S4" s="6">
        <f ca="1">INDIRECT("BH4")+INDIRECT("BI4")+INDIRECT("BJ4")+INDIRECT("BK4")+INDIRECT("BL4")+INDIRECT("BM4")+INDIRECT("BN4")+INDIRECT("BO4")</f>
        <v>0</v>
      </c>
      <c r="T4" s="28"/>
      <c r="U4" s="29"/>
      <c r="V4" s="29"/>
      <c r="W4" s="29"/>
      <c r="X4" s="29"/>
      <c r="Y4" s="29"/>
      <c r="Z4" s="29"/>
      <c r="AA4" s="29"/>
      <c r="AB4" s="28"/>
      <c r="AC4" s="29">
        <v>1495</v>
      </c>
      <c r="AD4" s="29"/>
      <c r="AE4" s="29"/>
      <c r="AF4" s="29"/>
      <c r="AG4" s="29"/>
      <c r="AH4" s="29"/>
      <c r="AI4" s="29"/>
      <c r="AJ4" s="28"/>
      <c r="AK4" s="29"/>
      <c r="AL4" s="29"/>
      <c r="AM4" s="29"/>
      <c r="AN4" s="29"/>
      <c r="AO4" s="29"/>
      <c r="AP4" s="29"/>
      <c r="AQ4" s="29"/>
      <c r="AR4" s="28"/>
      <c r="AS4" s="29"/>
      <c r="AT4" s="29"/>
      <c r="AU4" s="29"/>
      <c r="AV4" s="29"/>
      <c r="AW4" s="29"/>
      <c r="AX4" s="29"/>
      <c r="AY4" s="29"/>
      <c r="AZ4" s="28"/>
      <c r="BA4" s="29"/>
      <c r="BB4" s="29"/>
      <c r="BC4" s="29"/>
      <c r="BD4" s="29"/>
      <c r="BE4" s="29"/>
      <c r="BF4" s="29"/>
      <c r="BG4" s="29"/>
      <c r="BH4" s="28"/>
      <c r="BI4" s="29"/>
      <c r="BJ4" s="29"/>
      <c r="BK4" s="29"/>
      <c r="BL4" s="29"/>
      <c r="BM4" s="29"/>
      <c r="BN4" s="29"/>
      <c r="BO4" s="29"/>
      <c r="BP4" s="9">
        <v>13000000799</v>
      </c>
      <c r="BQ4" s="1" t="s">
        <v>3</v>
      </c>
      <c r="BR4" s="1" t="s">
        <v>0</v>
      </c>
      <c r="BS4" s="1" t="s">
        <v>0</v>
      </c>
      <c r="BT4" s="1" t="s">
        <v>0</v>
      </c>
      <c r="BU4" s="1" t="s">
        <v>0</v>
      </c>
      <c r="BW4" s="1">
        <f ca="1">INDIRECT("T4")+2*INDIRECT("AB4")+3*INDIRECT("AJ4")+4*INDIRECT("AR4")+5*INDIRECT("AZ4")+6*INDIRECT("BH4")</f>
        <v>0</v>
      </c>
      <c r="BX4" s="1">
        <v>0</v>
      </c>
      <c r="BY4" s="1">
        <f ca="1">INDIRECT("U4")+2*INDIRECT("AC4")+3*INDIRECT("AK4")+4*INDIRECT("AS4")+5*INDIRECT("BA4")+6*INDIRECT("BI4")</f>
        <v>2990</v>
      </c>
      <c r="BZ4" s="1">
        <v>2990</v>
      </c>
      <c r="CA4" s="1">
        <f ca="1">INDIRECT("V4")+2*INDIRECT("AD4")+3*INDIRECT("AL4")+4*INDIRECT("AT4")+5*INDIRECT("BB4")+6*INDIRECT("BJ4")</f>
        <v>0</v>
      </c>
      <c r="CB4" s="1">
        <v>0</v>
      </c>
      <c r="CC4" s="1">
        <f ca="1">INDIRECT("W4")+2*INDIRECT("AE4")+3*INDIRECT("AM4")+4*INDIRECT("AU4")+5*INDIRECT("BC4")+6*INDIRECT("BK4")</f>
        <v>0</v>
      </c>
      <c r="CD4" s="1">
        <v>0</v>
      </c>
      <c r="CE4" s="1">
        <f ca="1">INDIRECT("X4")+2*INDIRECT("AF4")+3*INDIRECT("AN4")+4*INDIRECT("AV4")+5*INDIRECT("BD4")+6*INDIRECT("BL4")</f>
        <v>0</v>
      </c>
      <c r="CF4" s="1">
        <v>0</v>
      </c>
      <c r="CG4" s="1">
        <f ca="1">INDIRECT("Y4")+2*INDIRECT("AG4")+3*INDIRECT("AO4")+4*INDIRECT("AW4")+5*INDIRECT("BE4")+6*INDIRECT("BM4")</f>
        <v>0</v>
      </c>
      <c r="CH4" s="1">
        <v>0</v>
      </c>
      <c r="CI4" s="1">
        <f ca="1">INDIRECT("Z4")+2*INDIRECT("AH4")+3*INDIRECT("AP4")+4*INDIRECT("AX4")+5*INDIRECT("BF4")+6*INDIRECT("BN4")</f>
        <v>0</v>
      </c>
      <c r="CJ4" s="1">
        <v>0</v>
      </c>
      <c r="CK4" s="1">
        <f ca="1">INDIRECT("AA4")+2*INDIRECT("AI4")+3*INDIRECT("AQ4")+4*INDIRECT("AY4")+5*INDIRECT("BG4")+6*INDIRECT("BO4")</f>
        <v>0</v>
      </c>
      <c r="CL4" s="1">
        <v>0</v>
      </c>
      <c r="CM4" s="1">
        <f ca="1">INDIRECT("T4")+2*INDIRECT("U4")+3*INDIRECT("V4")+4*INDIRECT("W4")+5*INDIRECT("X4")+6*INDIRECT("Y4")+7*INDIRECT("Z4")+8*INDIRECT("AA4")</f>
        <v>0</v>
      </c>
      <c r="CN4" s="1">
        <v>0</v>
      </c>
      <c r="CO4" s="1">
        <f ca="1">INDIRECT("AB4")+2*INDIRECT("AC4")+3*INDIRECT("AD4")+4*INDIRECT("AE4")+5*INDIRECT("AF4")+6*INDIRECT("AG4")+7*INDIRECT("AH4")+8*INDIRECT("AI4")</f>
        <v>2990</v>
      </c>
      <c r="CP4" s="1">
        <v>2990</v>
      </c>
      <c r="CQ4" s="1">
        <f ca="1">INDIRECT("AJ4")+2*INDIRECT("AK4")+3*INDIRECT("AL4")+4*INDIRECT("AM4")+5*INDIRECT("AN4")+6*INDIRECT("AO4")+7*INDIRECT("AP4")+8*INDIRECT("AQ4")</f>
        <v>0</v>
      </c>
      <c r="CR4" s="1">
        <v>0</v>
      </c>
      <c r="CS4" s="1">
        <f ca="1">INDIRECT("AR4")+2*INDIRECT("AS4")+3*INDIRECT("AT4")+4*INDIRECT("AU4")+5*INDIRECT("AV4")+6*INDIRECT("AW4")+7*INDIRECT("AX4")+8*INDIRECT("AY4")</f>
        <v>0</v>
      </c>
      <c r="CT4" s="1">
        <v>0</v>
      </c>
      <c r="CU4" s="1">
        <f ca="1">INDIRECT("AZ4")+2*INDIRECT("BA4")+3*INDIRECT("BB4")+4*INDIRECT("BC4")+5*INDIRECT("BD4")+6*INDIRECT("BE4")+7*INDIRECT("BF4")+8*INDIRECT("BG4")</f>
        <v>0</v>
      </c>
      <c r="CV4" s="1">
        <v>0</v>
      </c>
      <c r="CW4" s="1">
        <f ca="1">INDIRECT("BH4")+2*INDIRECT("BI4")+3*INDIRECT("BJ4")+4*INDIRECT("BK4")+5*INDIRECT("BL4")+6*INDIRECT("BM4")+7*INDIRECT("BN4")+8*INDIRECT("BO4")</f>
        <v>0</v>
      </c>
      <c r="CX4" s="1">
        <v>0</v>
      </c>
    </row>
    <row r="5" spans="1:73" ht="11.25">
      <c r="A5" s="1" t="s">
        <v>0</v>
      </c>
      <c r="B5" s="1" t="s">
        <v>4</v>
      </c>
      <c r="C5" s="1" t="s">
        <v>0</v>
      </c>
      <c r="D5" s="1" t="s">
        <v>5</v>
      </c>
      <c r="E5" s="1" t="s">
        <v>6</v>
      </c>
      <c r="F5" s="7">
        <f>SUM(F4:F4)</f>
        <v>0</v>
      </c>
      <c r="G5" s="6">
        <f>SUM(G4:G4)</f>
        <v>1495</v>
      </c>
      <c r="H5" s="6">
        <f>SUM(H4:H4)</f>
        <v>0</v>
      </c>
      <c r="I5" s="6">
        <f>SUM(I4:I4)</f>
        <v>0</v>
      </c>
      <c r="J5" s="6">
        <f>SUM(J4:J4)</f>
        <v>0</v>
      </c>
      <c r="K5" s="6">
        <f>SUM(K4:K4)</f>
        <v>0</v>
      </c>
      <c r="L5" s="6">
        <f>SUM(L4:L4)</f>
        <v>0</v>
      </c>
      <c r="M5" s="6">
        <f>SUM(M4:M4)</f>
        <v>0</v>
      </c>
      <c r="N5" s="7">
        <f>SUM(N4:N4)</f>
        <v>0</v>
      </c>
      <c r="O5" s="6">
        <f>SUM(O4:O4)</f>
        <v>1495</v>
      </c>
      <c r="P5" s="6">
        <f>SUM(P4:P4)</f>
        <v>0</v>
      </c>
      <c r="Q5" s="6">
        <f>SUM(Q4:Q4)</f>
        <v>0</v>
      </c>
      <c r="R5" s="6">
        <f>SUM(R4:R4)</f>
        <v>0</v>
      </c>
      <c r="S5" s="6">
        <f>SUM(S4:S4)</f>
        <v>0</v>
      </c>
      <c r="T5" s="8"/>
      <c r="U5" s="5"/>
      <c r="V5" s="5"/>
      <c r="W5" s="5"/>
      <c r="X5" s="5"/>
      <c r="Y5" s="5"/>
      <c r="Z5" s="5"/>
      <c r="AA5" s="5"/>
      <c r="AB5" s="8"/>
      <c r="AC5" s="5"/>
      <c r="AD5" s="5"/>
      <c r="AE5" s="5"/>
      <c r="AF5" s="5"/>
      <c r="AG5" s="5"/>
      <c r="AH5" s="5"/>
      <c r="AI5" s="5"/>
      <c r="AJ5" s="8"/>
      <c r="AK5" s="5"/>
      <c r="AL5" s="5"/>
      <c r="AM5" s="5"/>
      <c r="AN5" s="5"/>
      <c r="AO5" s="5"/>
      <c r="AP5" s="5"/>
      <c r="AQ5" s="5"/>
      <c r="AR5" s="8"/>
      <c r="AS5" s="5"/>
      <c r="AT5" s="5"/>
      <c r="AU5" s="5"/>
      <c r="AV5" s="5"/>
      <c r="AW5" s="5"/>
      <c r="AX5" s="5"/>
      <c r="AY5" s="5"/>
      <c r="AZ5" s="8"/>
      <c r="BA5" s="5"/>
      <c r="BB5" s="5"/>
      <c r="BC5" s="5"/>
      <c r="BD5" s="5"/>
      <c r="BE5" s="5"/>
      <c r="BF5" s="5"/>
      <c r="BG5" s="5"/>
      <c r="BH5" s="8"/>
      <c r="BI5" s="5"/>
      <c r="BJ5" s="5"/>
      <c r="BK5" s="5"/>
      <c r="BL5" s="5"/>
      <c r="BM5" s="5"/>
      <c r="BN5" s="5"/>
      <c r="BO5" s="5"/>
      <c r="BP5" s="9">
        <v>0</v>
      </c>
      <c r="BQ5" s="1" t="s">
        <v>0</v>
      </c>
      <c r="BR5" s="1" t="s">
        <v>0</v>
      </c>
      <c r="BS5" s="1" t="s">
        <v>0</v>
      </c>
      <c r="BT5" s="1" t="s">
        <v>0</v>
      </c>
      <c r="BU5" s="1" t="s">
        <v>0</v>
      </c>
    </row>
    <row r="6" spans="1:73" ht="11.25">
      <c r="A6" s="25"/>
      <c r="B6" s="25"/>
      <c r="C6" s="27" t="s">
        <v>60</v>
      </c>
      <c r="D6" s="26" t="s">
        <v>0</v>
      </c>
      <c r="E6" s="1" t="s">
        <v>0</v>
      </c>
      <c r="F6" s="7"/>
      <c r="G6" s="6"/>
      <c r="H6" s="6"/>
      <c r="I6" s="6"/>
      <c r="J6" s="6"/>
      <c r="K6" s="6"/>
      <c r="L6" s="6"/>
      <c r="M6" s="6"/>
      <c r="N6" s="7"/>
      <c r="O6" s="6"/>
      <c r="P6" s="6"/>
      <c r="Q6" s="6"/>
      <c r="R6" s="6"/>
      <c r="S6" s="6"/>
      <c r="T6" s="8"/>
      <c r="U6" s="5"/>
      <c r="V6" s="5"/>
      <c r="W6" s="5"/>
      <c r="X6" s="5"/>
      <c r="Y6" s="5"/>
      <c r="Z6" s="5"/>
      <c r="AA6" s="5"/>
      <c r="AB6" s="8"/>
      <c r="AC6" s="5"/>
      <c r="AD6" s="5"/>
      <c r="AE6" s="5"/>
      <c r="AF6" s="5"/>
      <c r="AG6" s="5"/>
      <c r="AH6" s="5"/>
      <c r="AI6" s="5"/>
      <c r="AJ6" s="8"/>
      <c r="AK6" s="5"/>
      <c r="AL6" s="5"/>
      <c r="AM6" s="5"/>
      <c r="AN6" s="5"/>
      <c r="AO6" s="5"/>
      <c r="AP6" s="5"/>
      <c r="AQ6" s="5"/>
      <c r="AR6" s="8"/>
      <c r="AS6" s="5"/>
      <c r="AT6" s="5"/>
      <c r="AU6" s="5"/>
      <c r="AV6" s="5"/>
      <c r="AW6" s="5"/>
      <c r="AX6" s="5"/>
      <c r="AY6" s="5"/>
      <c r="AZ6" s="8"/>
      <c r="BA6" s="5"/>
      <c r="BB6" s="5"/>
      <c r="BC6" s="5"/>
      <c r="BD6" s="5"/>
      <c r="BE6" s="5"/>
      <c r="BF6" s="5"/>
      <c r="BG6" s="5"/>
      <c r="BH6" s="8"/>
      <c r="BI6" s="5"/>
      <c r="BJ6" s="5"/>
      <c r="BK6" s="5"/>
      <c r="BL6" s="5"/>
      <c r="BM6" s="5"/>
      <c r="BN6" s="5"/>
      <c r="BO6" s="5"/>
      <c r="BP6" s="9">
        <v>0</v>
      </c>
      <c r="BQ6" s="1" t="s">
        <v>0</v>
      </c>
      <c r="BR6" s="1" t="s">
        <v>0</v>
      </c>
      <c r="BS6" s="1" t="s">
        <v>0</v>
      </c>
      <c r="BT6" s="1" t="s">
        <v>0</v>
      </c>
      <c r="BU6" s="1" t="s">
        <v>0</v>
      </c>
    </row>
    <row r="7" spans="1:102" ht="11.25">
      <c r="A7" s="30" t="s">
        <v>1</v>
      </c>
      <c r="B7" s="31" t="str">
        <f>HYPERLINK("http://www.dot.ca.gov/hq/transprog/stip2004/ff_sheets/02-2197.xls","2197")</f>
        <v>2197</v>
      </c>
      <c r="C7" s="30" t="s">
        <v>0</v>
      </c>
      <c r="D7" s="30" t="s">
        <v>2</v>
      </c>
      <c r="E7" s="30" t="s">
        <v>3</v>
      </c>
      <c r="F7" s="32">
        <f ca="1">INDIRECT("T7")+INDIRECT("AB7")+INDIRECT("AJ7")+INDIRECT("AR7")+INDIRECT("AZ7")+INDIRECT("BH7")</f>
        <v>0</v>
      </c>
      <c r="G7" s="33">
        <f ca="1">INDIRECT("U7")+INDIRECT("AC7")+INDIRECT("AK7")+INDIRECT("AS7")+INDIRECT("BA7")+INDIRECT("BI7")</f>
        <v>0</v>
      </c>
      <c r="H7" s="33">
        <f ca="1">INDIRECT("V7")+INDIRECT("AD7")+INDIRECT("AL7")+INDIRECT("AT7")+INDIRECT("BB7")+INDIRECT("BJ7")</f>
        <v>0</v>
      </c>
      <c r="I7" s="33">
        <f ca="1">INDIRECT("W7")+INDIRECT("AE7")+INDIRECT("AM7")+INDIRECT("AU7")+INDIRECT("BC7")+INDIRECT("BK7")</f>
        <v>0</v>
      </c>
      <c r="J7" s="33">
        <f ca="1">INDIRECT("X7")+INDIRECT("AF7")+INDIRECT("AN7")+INDIRECT("AV7")+INDIRECT("BD7")+INDIRECT("BL7")</f>
        <v>0</v>
      </c>
      <c r="K7" s="33">
        <f ca="1">INDIRECT("Y7")+INDIRECT("AG7")+INDIRECT("AO7")+INDIRECT("AW7")+INDIRECT("BE7")+INDIRECT("BM7")</f>
        <v>0</v>
      </c>
      <c r="L7" s="33">
        <f ca="1">INDIRECT("Z7")+INDIRECT("AH7")+INDIRECT("AP7")+INDIRECT("AX7")+INDIRECT("BF7")+INDIRECT("BN7")</f>
        <v>0</v>
      </c>
      <c r="M7" s="33">
        <f ca="1">INDIRECT("AA7")+INDIRECT("AI7")+INDIRECT("AQ7")+INDIRECT("AY7")+INDIRECT("BG7")+INDIRECT("BO7")</f>
        <v>0</v>
      </c>
      <c r="N7" s="32">
        <f ca="1">INDIRECT("T7")+INDIRECT("U7")+INDIRECT("V7")+INDIRECT("W7")+INDIRECT("X7")+INDIRECT("Y7")+INDIRECT("Z7")+INDIRECT("AA7")</f>
        <v>0</v>
      </c>
      <c r="O7" s="33">
        <f ca="1">INDIRECT("AB7")+INDIRECT("AC7")+INDIRECT("AD7")+INDIRECT("AE7")+INDIRECT("AF7")+INDIRECT("AG7")+INDIRECT("AH7")+INDIRECT("AI7")</f>
        <v>0</v>
      </c>
      <c r="P7" s="33">
        <f ca="1">INDIRECT("AJ7")+INDIRECT("AK7")+INDIRECT("AL7")+INDIRECT("AM7")+INDIRECT("AN7")+INDIRECT("AO7")+INDIRECT("AP7")+INDIRECT("AQ7")</f>
        <v>0</v>
      </c>
      <c r="Q7" s="33">
        <f ca="1">INDIRECT("AR7")+INDIRECT("AS7")+INDIRECT("AT7")+INDIRECT("AU7")+INDIRECT("AV7")+INDIRECT("AW7")+INDIRECT("AX7")+INDIRECT("AY7")</f>
        <v>0</v>
      </c>
      <c r="R7" s="33">
        <f ca="1">INDIRECT("AZ7")+INDIRECT("BA7")+INDIRECT("BB7")+INDIRECT("BC7")+INDIRECT("BD7")+INDIRECT("BE7")+INDIRECT("BF7")+INDIRECT("BG7")</f>
        <v>0</v>
      </c>
      <c r="S7" s="33">
        <f ca="1">INDIRECT("BH7")+INDIRECT("BI7")+INDIRECT("BJ7")+INDIRECT("BK7")+INDIRECT("BL7")+INDIRECT("BM7")+INDIRECT("BN7")+INDIRECT("BO7")</f>
        <v>0</v>
      </c>
      <c r="T7" s="34"/>
      <c r="U7" s="35"/>
      <c r="V7" s="35"/>
      <c r="W7" s="35"/>
      <c r="X7" s="35"/>
      <c r="Y7" s="35"/>
      <c r="Z7" s="35"/>
      <c r="AA7" s="35"/>
      <c r="AB7" s="34"/>
      <c r="AC7" s="35"/>
      <c r="AD7" s="35"/>
      <c r="AE7" s="35"/>
      <c r="AF7" s="35"/>
      <c r="AG7" s="35"/>
      <c r="AH7" s="35"/>
      <c r="AI7" s="35"/>
      <c r="AJ7" s="34"/>
      <c r="AK7" s="35"/>
      <c r="AL7" s="35"/>
      <c r="AM7" s="35"/>
      <c r="AN7" s="35"/>
      <c r="AO7" s="35"/>
      <c r="AP7" s="35"/>
      <c r="AQ7" s="35"/>
      <c r="AR7" s="34"/>
      <c r="AS7" s="35"/>
      <c r="AT7" s="35"/>
      <c r="AU7" s="35"/>
      <c r="AV7" s="35"/>
      <c r="AW7" s="35"/>
      <c r="AX7" s="35"/>
      <c r="AY7" s="35"/>
      <c r="AZ7" s="34"/>
      <c r="BA7" s="35"/>
      <c r="BB7" s="35"/>
      <c r="BC7" s="35"/>
      <c r="BD7" s="35"/>
      <c r="BE7" s="35"/>
      <c r="BF7" s="35"/>
      <c r="BG7" s="35"/>
      <c r="BH7" s="34"/>
      <c r="BI7" s="35"/>
      <c r="BJ7" s="35"/>
      <c r="BK7" s="35"/>
      <c r="BL7" s="35"/>
      <c r="BM7" s="35"/>
      <c r="BN7" s="35"/>
      <c r="BO7" s="36"/>
      <c r="BP7" s="9">
        <v>13000000802</v>
      </c>
      <c r="BQ7" s="1" t="s">
        <v>3</v>
      </c>
      <c r="BR7" s="1" t="s">
        <v>0</v>
      </c>
      <c r="BS7" s="1" t="s">
        <v>0</v>
      </c>
      <c r="BT7" s="1" t="s">
        <v>0</v>
      </c>
      <c r="BU7" s="1" t="s">
        <v>0</v>
      </c>
      <c r="BW7" s="1">
        <f ca="1">INDIRECT("T7")+2*INDIRECT("AB7")+3*INDIRECT("AJ7")+4*INDIRECT("AR7")+5*INDIRECT("AZ7")+6*INDIRECT("BH7")</f>
        <v>0</v>
      </c>
      <c r="BX7" s="1">
        <v>0</v>
      </c>
      <c r="BY7" s="1">
        <f ca="1">INDIRECT("U7")+2*INDIRECT("AC7")+3*INDIRECT("AK7")+4*INDIRECT("AS7")+5*INDIRECT("BA7")+6*INDIRECT("BI7")</f>
        <v>0</v>
      </c>
      <c r="BZ7" s="1">
        <v>0</v>
      </c>
      <c r="CA7" s="1">
        <f ca="1">INDIRECT("V7")+2*INDIRECT("AD7")+3*INDIRECT("AL7")+4*INDIRECT("AT7")+5*INDIRECT("BB7")+6*INDIRECT("BJ7")</f>
        <v>0</v>
      </c>
      <c r="CB7" s="1">
        <v>0</v>
      </c>
      <c r="CC7" s="1">
        <f ca="1">INDIRECT("W7")+2*INDIRECT("AE7")+3*INDIRECT("AM7")+4*INDIRECT("AU7")+5*INDIRECT("BC7")+6*INDIRECT("BK7")</f>
        <v>0</v>
      </c>
      <c r="CD7" s="1">
        <v>0</v>
      </c>
      <c r="CE7" s="1">
        <f ca="1">INDIRECT("X7")+2*INDIRECT("AF7")+3*INDIRECT("AN7")+4*INDIRECT("AV7")+5*INDIRECT("BD7")+6*INDIRECT("BL7")</f>
        <v>0</v>
      </c>
      <c r="CF7" s="1">
        <v>0</v>
      </c>
      <c r="CG7" s="1">
        <f ca="1">INDIRECT("Y7")+2*INDIRECT("AG7")+3*INDIRECT("AO7")+4*INDIRECT("AW7")+5*INDIRECT("BE7")+6*INDIRECT("BM7")</f>
        <v>0</v>
      </c>
      <c r="CH7" s="1">
        <v>0</v>
      </c>
      <c r="CI7" s="1">
        <f ca="1">INDIRECT("Z7")+2*INDIRECT("AH7")+3*INDIRECT("AP7")+4*INDIRECT("AX7")+5*INDIRECT("BF7")+6*INDIRECT("BN7")</f>
        <v>0</v>
      </c>
      <c r="CJ7" s="1">
        <v>0</v>
      </c>
      <c r="CK7" s="1">
        <f ca="1">INDIRECT("AA7")+2*INDIRECT("AI7")+3*INDIRECT("AQ7")+4*INDIRECT("AY7")+5*INDIRECT("BG7")+6*INDIRECT("BO7")</f>
        <v>0</v>
      </c>
      <c r="CL7" s="1">
        <v>0</v>
      </c>
      <c r="CM7" s="1">
        <f ca="1">INDIRECT("T7")+2*INDIRECT("U7")+3*INDIRECT("V7")+4*INDIRECT("W7")+5*INDIRECT("X7")+6*INDIRECT("Y7")+7*INDIRECT("Z7")+8*INDIRECT("AA7")</f>
        <v>0</v>
      </c>
      <c r="CN7" s="1">
        <v>0</v>
      </c>
      <c r="CO7" s="1">
        <f ca="1">INDIRECT("AB7")+2*INDIRECT("AC7")+3*INDIRECT("AD7")+4*INDIRECT("AE7")+5*INDIRECT("AF7")+6*INDIRECT("AG7")+7*INDIRECT("AH7")+8*INDIRECT("AI7")</f>
        <v>0</v>
      </c>
      <c r="CP7" s="1">
        <v>0</v>
      </c>
      <c r="CQ7" s="1">
        <f ca="1">INDIRECT("AJ7")+2*INDIRECT("AK7")+3*INDIRECT("AL7")+4*INDIRECT("AM7")+5*INDIRECT("AN7")+6*INDIRECT("AO7")+7*INDIRECT("AP7")+8*INDIRECT("AQ7")</f>
        <v>0</v>
      </c>
      <c r="CR7" s="1">
        <v>0</v>
      </c>
      <c r="CS7" s="1">
        <f ca="1">INDIRECT("AR7")+2*INDIRECT("AS7")+3*INDIRECT("AT7")+4*INDIRECT("AU7")+5*INDIRECT("AV7")+6*INDIRECT("AW7")+7*INDIRECT("AX7")+8*INDIRECT("AY7")</f>
        <v>0</v>
      </c>
      <c r="CT7" s="1">
        <v>0</v>
      </c>
      <c r="CU7" s="1">
        <f ca="1">INDIRECT("AZ7")+2*INDIRECT("BA7")+3*INDIRECT("BB7")+4*INDIRECT("BC7")+5*INDIRECT("BD7")+6*INDIRECT("BE7")+7*INDIRECT("BF7")+8*INDIRECT("BG7")</f>
        <v>0</v>
      </c>
      <c r="CV7" s="1">
        <v>0</v>
      </c>
      <c r="CW7" s="1">
        <f ca="1">INDIRECT("BH7")+2*INDIRECT("BI7")+3*INDIRECT("BJ7")+4*INDIRECT("BK7")+5*INDIRECT("BL7")+6*INDIRECT("BM7")+7*INDIRECT("BN7")+8*INDIRECT("BO7")</f>
        <v>0</v>
      </c>
      <c r="CX7" s="1">
        <v>0</v>
      </c>
    </row>
    <row r="8" spans="1:102" ht="11.25">
      <c r="A8" s="1" t="s">
        <v>0</v>
      </c>
      <c r="B8" s="1" t="s">
        <v>7</v>
      </c>
      <c r="C8" s="1" t="s">
        <v>0</v>
      </c>
      <c r="D8" s="1" t="s">
        <v>8</v>
      </c>
      <c r="E8" s="1" t="s">
        <v>9</v>
      </c>
      <c r="F8" s="7">
        <f ca="1">INDIRECT("T8")+INDIRECT("AB8")+INDIRECT("AJ8")+INDIRECT("AR8")+INDIRECT("AZ8")+INDIRECT("BH8")</f>
        <v>0</v>
      </c>
      <c r="G8" s="6">
        <f ca="1">INDIRECT("U8")+INDIRECT("AC8")+INDIRECT("AK8")+INDIRECT("AS8")+INDIRECT("BA8")+INDIRECT("BI8")</f>
        <v>0</v>
      </c>
      <c r="H8" s="6">
        <f ca="1">INDIRECT("V8")+INDIRECT("AD8")+INDIRECT("AL8")+INDIRECT("AT8")+INDIRECT("BB8")+INDIRECT("BJ8")</f>
        <v>772</v>
      </c>
      <c r="I8" s="6">
        <f ca="1">INDIRECT("W8")+INDIRECT("AE8")+INDIRECT("AM8")+INDIRECT("AU8")+INDIRECT("BC8")+INDIRECT("BK8")</f>
        <v>0</v>
      </c>
      <c r="J8" s="6">
        <f ca="1">INDIRECT("X8")+INDIRECT("AF8")+INDIRECT("AN8")+INDIRECT("AV8")+INDIRECT("BD8")+INDIRECT("BL8")</f>
        <v>0</v>
      </c>
      <c r="K8" s="6">
        <f ca="1">INDIRECT("Y8")+INDIRECT("AG8")+INDIRECT("AO8")+INDIRECT("AW8")+INDIRECT("BE8")+INDIRECT("BM8")</f>
        <v>0</v>
      </c>
      <c r="L8" s="6">
        <f ca="1">INDIRECT("Z8")+INDIRECT("AH8")+INDIRECT("AP8")+INDIRECT("AX8")+INDIRECT("BF8")+INDIRECT("BN8")</f>
        <v>0</v>
      </c>
      <c r="M8" s="6">
        <f ca="1">INDIRECT("AA8")+INDIRECT("AI8")+INDIRECT("AQ8")+INDIRECT("AY8")+INDIRECT("BG8")+INDIRECT("BO8")</f>
        <v>0</v>
      </c>
      <c r="N8" s="7">
        <f ca="1">INDIRECT("T8")+INDIRECT("U8")+INDIRECT("V8")+INDIRECT("W8")+INDIRECT("X8")+INDIRECT("Y8")+INDIRECT("Z8")+INDIRECT("AA8")</f>
        <v>0</v>
      </c>
      <c r="O8" s="6">
        <f ca="1">INDIRECT("AB8")+INDIRECT("AC8")+INDIRECT("AD8")+INDIRECT("AE8")+INDIRECT("AF8")+INDIRECT("AG8")+INDIRECT("AH8")+INDIRECT("AI8")</f>
        <v>772</v>
      </c>
      <c r="P8" s="6">
        <f ca="1">INDIRECT("AJ8")+INDIRECT("AK8")+INDIRECT("AL8")+INDIRECT("AM8")+INDIRECT("AN8")+INDIRECT("AO8")+INDIRECT("AP8")+INDIRECT("AQ8")</f>
        <v>0</v>
      </c>
      <c r="Q8" s="6">
        <f ca="1">INDIRECT("AR8")+INDIRECT("AS8")+INDIRECT("AT8")+INDIRECT("AU8")+INDIRECT("AV8")+INDIRECT("AW8")+INDIRECT("AX8")+INDIRECT("AY8")</f>
        <v>0</v>
      </c>
      <c r="R8" s="6">
        <f ca="1">INDIRECT("AZ8")+INDIRECT("BA8")+INDIRECT("BB8")+INDIRECT("BC8")+INDIRECT("BD8")+INDIRECT("BE8")+INDIRECT("BF8")+INDIRECT("BG8")</f>
        <v>0</v>
      </c>
      <c r="S8" s="6">
        <f ca="1">INDIRECT("BH8")+INDIRECT("BI8")+INDIRECT("BJ8")+INDIRECT("BK8")+INDIRECT("BL8")+INDIRECT("BM8")+INDIRECT("BN8")+INDIRECT("BO8")</f>
        <v>0</v>
      </c>
      <c r="T8" s="28"/>
      <c r="U8" s="29"/>
      <c r="V8" s="29"/>
      <c r="W8" s="29"/>
      <c r="X8" s="29"/>
      <c r="Y8" s="29"/>
      <c r="Z8" s="29"/>
      <c r="AA8" s="29"/>
      <c r="AB8" s="28"/>
      <c r="AC8" s="29"/>
      <c r="AD8" s="29">
        <v>772</v>
      </c>
      <c r="AE8" s="29"/>
      <c r="AF8" s="29"/>
      <c r="AG8" s="29"/>
      <c r="AH8" s="29"/>
      <c r="AI8" s="29"/>
      <c r="AJ8" s="28"/>
      <c r="AK8" s="29"/>
      <c r="AL8" s="29"/>
      <c r="AM8" s="29"/>
      <c r="AN8" s="29"/>
      <c r="AO8" s="29"/>
      <c r="AP8" s="29"/>
      <c r="AQ8" s="29"/>
      <c r="AR8" s="28"/>
      <c r="AS8" s="29"/>
      <c r="AT8" s="29"/>
      <c r="AU8" s="29"/>
      <c r="AV8" s="29"/>
      <c r="AW8" s="29"/>
      <c r="AX8" s="29"/>
      <c r="AY8" s="29"/>
      <c r="AZ8" s="28"/>
      <c r="BA8" s="29"/>
      <c r="BB8" s="29"/>
      <c r="BC8" s="29"/>
      <c r="BD8" s="29"/>
      <c r="BE8" s="29"/>
      <c r="BF8" s="29"/>
      <c r="BG8" s="29"/>
      <c r="BH8" s="28"/>
      <c r="BI8" s="29"/>
      <c r="BJ8" s="29"/>
      <c r="BK8" s="29"/>
      <c r="BL8" s="29"/>
      <c r="BM8" s="29"/>
      <c r="BN8" s="29"/>
      <c r="BO8" s="29"/>
      <c r="BP8" s="9">
        <v>0</v>
      </c>
      <c r="BQ8" s="1" t="s">
        <v>0</v>
      </c>
      <c r="BR8" s="1" t="s">
        <v>0</v>
      </c>
      <c r="BS8" s="1" t="s">
        <v>0</v>
      </c>
      <c r="BT8" s="1" t="s">
        <v>0</v>
      </c>
      <c r="BU8" s="1" t="s">
        <v>0</v>
      </c>
      <c r="BW8" s="1">
        <f ca="1">INDIRECT("T8")+2*INDIRECT("AB8")+3*INDIRECT("AJ8")+4*INDIRECT("AR8")+5*INDIRECT("AZ8")+6*INDIRECT("BH8")</f>
        <v>0</v>
      </c>
      <c r="BX8" s="1">
        <v>0</v>
      </c>
      <c r="BY8" s="1">
        <f ca="1">INDIRECT("U8")+2*INDIRECT("AC8")+3*INDIRECT("AK8")+4*INDIRECT("AS8")+5*INDIRECT("BA8")+6*INDIRECT("BI8")</f>
        <v>0</v>
      </c>
      <c r="BZ8" s="1">
        <v>0</v>
      </c>
      <c r="CA8" s="1">
        <f ca="1">INDIRECT("V8")+2*INDIRECT("AD8")+3*INDIRECT("AL8")+4*INDIRECT("AT8")+5*INDIRECT("BB8")+6*INDIRECT("BJ8")</f>
        <v>1544</v>
      </c>
      <c r="CB8" s="1">
        <v>1544</v>
      </c>
      <c r="CC8" s="1">
        <f ca="1">INDIRECT("W8")+2*INDIRECT("AE8")+3*INDIRECT("AM8")+4*INDIRECT("AU8")+5*INDIRECT("BC8")+6*INDIRECT("BK8")</f>
        <v>0</v>
      </c>
      <c r="CD8" s="1">
        <v>0</v>
      </c>
      <c r="CE8" s="1">
        <f ca="1">INDIRECT("X8")+2*INDIRECT("AF8")+3*INDIRECT("AN8")+4*INDIRECT("AV8")+5*INDIRECT("BD8")+6*INDIRECT("BL8")</f>
        <v>0</v>
      </c>
      <c r="CF8" s="1">
        <v>0</v>
      </c>
      <c r="CG8" s="1">
        <f ca="1">INDIRECT("Y8")+2*INDIRECT("AG8")+3*INDIRECT("AO8")+4*INDIRECT("AW8")+5*INDIRECT("BE8")+6*INDIRECT("BM8")</f>
        <v>0</v>
      </c>
      <c r="CH8" s="1">
        <v>0</v>
      </c>
      <c r="CI8" s="1">
        <f ca="1">INDIRECT("Z8")+2*INDIRECT("AH8")+3*INDIRECT("AP8")+4*INDIRECT("AX8")+5*INDIRECT("BF8")+6*INDIRECT("BN8")</f>
        <v>0</v>
      </c>
      <c r="CJ8" s="1">
        <v>0</v>
      </c>
      <c r="CK8" s="1">
        <f ca="1">INDIRECT("AA8")+2*INDIRECT("AI8")+3*INDIRECT("AQ8")+4*INDIRECT("AY8")+5*INDIRECT("BG8")+6*INDIRECT("BO8")</f>
        <v>0</v>
      </c>
      <c r="CL8" s="1">
        <v>0</v>
      </c>
      <c r="CM8" s="1">
        <f ca="1">INDIRECT("T8")+2*INDIRECT("U8")+3*INDIRECT("V8")+4*INDIRECT("W8")+5*INDIRECT("X8")+6*INDIRECT("Y8")+7*INDIRECT("Z8")+8*INDIRECT("AA8")</f>
        <v>0</v>
      </c>
      <c r="CN8" s="1">
        <v>0</v>
      </c>
      <c r="CO8" s="1">
        <f ca="1">INDIRECT("AB8")+2*INDIRECT("AC8")+3*INDIRECT("AD8")+4*INDIRECT("AE8")+5*INDIRECT("AF8")+6*INDIRECT("AG8")+7*INDIRECT("AH8")+8*INDIRECT("AI8")</f>
        <v>2316</v>
      </c>
      <c r="CP8" s="1">
        <v>2316</v>
      </c>
      <c r="CQ8" s="1">
        <f ca="1">INDIRECT("AJ8")+2*INDIRECT("AK8")+3*INDIRECT("AL8")+4*INDIRECT("AM8")+5*INDIRECT("AN8")+6*INDIRECT("AO8")+7*INDIRECT("AP8")+8*INDIRECT("AQ8")</f>
        <v>0</v>
      </c>
      <c r="CR8" s="1">
        <v>0</v>
      </c>
      <c r="CS8" s="1">
        <f ca="1">INDIRECT("AR8")+2*INDIRECT("AS8")+3*INDIRECT("AT8")+4*INDIRECT("AU8")+5*INDIRECT("AV8")+6*INDIRECT("AW8")+7*INDIRECT("AX8")+8*INDIRECT("AY8")</f>
        <v>0</v>
      </c>
      <c r="CT8" s="1">
        <v>0</v>
      </c>
      <c r="CU8" s="1">
        <f ca="1">INDIRECT("AZ8")+2*INDIRECT("BA8")+3*INDIRECT("BB8")+4*INDIRECT("BC8")+5*INDIRECT("BD8")+6*INDIRECT("BE8")+7*INDIRECT("BF8")+8*INDIRECT("BG8")</f>
        <v>0</v>
      </c>
      <c r="CV8" s="1">
        <v>0</v>
      </c>
      <c r="CW8" s="1">
        <f ca="1">INDIRECT("BH8")+2*INDIRECT("BI8")+3*INDIRECT("BJ8")+4*INDIRECT("BK8")+5*INDIRECT("BL8")+6*INDIRECT("BM8")+7*INDIRECT("BN8")+8*INDIRECT("BO8")</f>
        <v>0</v>
      </c>
      <c r="CX8" s="1">
        <v>0</v>
      </c>
    </row>
    <row r="9" spans="1:73" ht="11.25">
      <c r="A9" s="25"/>
      <c r="B9" s="25"/>
      <c r="C9" s="27" t="s">
        <v>60</v>
      </c>
      <c r="D9" s="26" t="s">
        <v>0</v>
      </c>
      <c r="E9" s="1" t="s">
        <v>6</v>
      </c>
      <c r="F9" s="7">
        <f>SUM(F7:F8)</f>
        <v>0</v>
      </c>
      <c r="G9" s="6">
        <f>SUM(G7:G8)</f>
        <v>0</v>
      </c>
      <c r="H9" s="6">
        <f>SUM(H7:H8)</f>
        <v>772</v>
      </c>
      <c r="I9" s="6">
        <f>SUM(I7:I8)</f>
        <v>0</v>
      </c>
      <c r="J9" s="6">
        <f>SUM(J7:J8)</f>
        <v>0</v>
      </c>
      <c r="K9" s="6">
        <f>SUM(K7:K8)</f>
        <v>0</v>
      </c>
      <c r="L9" s="6">
        <f>SUM(L7:L8)</f>
        <v>0</v>
      </c>
      <c r="M9" s="6">
        <f>SUM(M7:M8)</f>
        <v>0</v>
      </c>
      <c r="N9" s="7">
        <f>SUM(N7:N8)</f>
        <v>0</v>
      </c>
      <c r="O9" s="6">
        <f>SUM(O7:O8)</f>
        <v>772</v>
      </c>
      <c r="P9" s="6">
        <f>SUM(P7:P8)</f>
        <v>0</v>
      </c>
      <c r="Q9" s="6">
        <f>SUM(Q7:Q8)</f>
        <v>0</v>
      </c>
      <c r="R9" s="6">
        <f>SUM(R7:R8)</f>
        <v>0</v>
      </c>
      <c r="S9" s="6">
        <f>SUM(S7:S8)</f>
        <v>0</v>
      </c>
      <c r="T9" s="8"/>
      <c r="U9" s="5"/>
      <c r="V9" s="5"/>
      <c r="W9" s="5"/>
      <c r="X9" s="5"/>
      <c r="Y9" s="5"/>
      <c r="Z9" s="5"/>
      <c r="AA9" s="5"/>
      <c r="AB9" s="8"/>
      <c r="AC9" s="5"/>
      <c r="AD9" s="5"/>
      <c r="AE9" s="5"/>
      <c r="AF9" s="5"/>
      <c r="AG9" s="5"/>
      <c r="AH9" s="5"/>
      <c r="AI9" s="5"/>
      <c r="AJ9" s="8"/>
      <c r="AK9" s="5"/>
      <c r="AL9" s="5"/>
      <c r="AM9" s="5"/>
      <c r="AN9" s="5"/>
      <c r="AO9" s="5"/>
      <c r="AP9" s="5"/>
      <c r="AQ9" s="5"/>
      <c r="AR9" s="8"/>
      <c r="AS9" s="5"/>
      <c r="AT9" s="5"/>
      <c r="AU9" s="5"/>
      <c r="AV9" s="5"/>
      <c r="AW9" s="5"/>
      <c r="AX9" s="5"/>
      <c r="AY9" s="5"/>
      <c r="AZ9" s="8"/>
      <c r="BA9" s="5"/>
      <c r="BB9" s="5"/>
      <c r="BC9" s="5"/>
      <c r="BD9" s="5"/>
      <c r="BE9" s="5"/>
      <c r="BF9" s="5"/>
      <c r="BG9" s="5"/>
      <c r="BH9" s="8"/>
      <c r="BI9" s="5"/>
      <c r="BJ9" s="5"/>
      <c r="BK9" s="5"/>
      <c r="BL9" s="5"/>
      <c r="BM9" s="5"/>
      <c r="BN9" s="5"/>
      <c r="BO9" s="5"/>
      <c r="BP9" s="9">
        <v>0</v>
      </c>
      <c r="BQ9" s="1" t="s">
        <v>0</v>
      </c>
      <c r="BR9" s="1" t="s">
        <v>0</v>
      </c>
      <c r="BS9" s="1" t="s">
        <v>0</v>
      </c>
      <c r="BT9" s="1" t="s">
        <v>0</v>
      </c>
      <c r="BU9" s="1" t="s">
        <v>0</v>
      </c>
    </row>
    <row r="10" spans="3:73" ht="11.25">
      <c r="C10" s="1" t="s">
        <v>0</v>
      </c>
      <c r="D10" s="1" t="s">
        <v>0</v>
      </c>
      <c r="E10" s="1" t="s">
        <v>0</v>
      </c>
      <c r="F10" s="7"/>
      <c r="G10" s="6"/>
      <c r="H10" s="6"/>
      <c r="I10" s="6"/>
      <c r="J10" s="6"/>
      <c r="K10" s="6"/>
      <c r="L10" s="6"/>
      <c r="M10" s="6"/>
      <c r="N10" s="7"/>
      <c r="O10" s="6"/>
      <c r="P10" s="6"/>
      <c r="Q10" s="6"/>
      <c r="R10" s="6"/>
      <c r="S10" s="6"/>
      <c r="T10" s="8"/>
      <c r="U10" s="5"/>
      <c r="V10" s="5"/>
      <c r="W10" s="5"/>
      <c r="X10" s="5"/>
      <c r="Y10" s="5"/>
      <c r="Z10" s="5"/>
      <c r="AA10" s="5"/>
      <c r="AB10" s="8"/>
      <c r="AC10" s="5"/>
      <c r="AD10" s="5"/>
      <c r="AE10" s="5"/>
      <c r="AF10" s="5"/>
      <c r="AG10" s="5"/>
      <c r="AH10" s="5"/>
      <c r="AI10" s="5"/>
      <c r="AJ10" s="8"/>
      <c r="AK10" s="5"/>
      <c r="AL10" s="5"/>
      <c r="AM10" s="5"/>
      <c r="AN10" s="5"/>
      <c r="AO10" s="5"/>
      <c r="AP10" s="5"/>
      <c r="AQ10" s="5"/>
      <c r="AR10" s="8"/>
      <c r="AS10" s="5"/>
      <c r="AT10" s="5"/>
      <c r="AU10" s="5"/>
      <c r="AV10" s="5"/>
      <c r="AW10" s="5"/>
      <c r="AX10" s="5"/>
      <c r="AY10" s="5"/>
      <c r="AZ10" s="8"/>
      <c r="BA10" s="5"/>
      <c r="BB10" s="5"/>
      <c r="BC10" s="5"/>
      <c r="BD10" s="5"/>
      <c r="BE10" s="5"/>
      <c r="BF10" s="5"/>
      <c r="BG10" s="5"/>
      <c r="BH10" s="8"/>
      <c r="BI10" s="5"/>
      <c r="BJ10" s="5"/>
      <c r="BK10" s="5"/>
      <c r="BL10" s="5"/>
      <c r="BM10" s="5"/>
      <c r="BN10" s="5"/>
      <c r="BO10" s="5"/>
      <c r="BP10" s="9"/>
      <c r="BT10" s="1" t="s">
        <v>0</v>
      </c>
      <c r="BU10" s="1" t="s">
        <v>0</v>
      </c>
    </row>
    <row r="11" spans="1:102" ht="11.25">
      <c r="A11" s="30" t="s">
        <v>1</v>
      </c>
      <c r="B11" s="31" t="str">
        <f>HYPERLINK("http://www.dot.ca.gov/hq/transprog/stip2004/ff_sheets/02-2264.xls","2264")</f>
        <v>2264</v>
      </c>
      <c r="C11" s="30" t="s">
        <v>0</v>
      </c>
      <c r="D11" s="30" t="s">
        <v>10</v>
      </c>
      <c r="E11" s="30" t="s">
        <v>3</v>
      </c>
      <c r="F11" s="32">
        <f ca="1">INDIRECT("T11")+INDIRECT("AB11")+INDIRECT("AJ11")+INDIRECT("AR11")+INDIRECT("AZ11")+INDIRECT("BH11")</f>
        <v>0</v>
      </c>
      <c r="G11" s="33">
        <f ca="1">INDIRECT("U11")+INDIRECT("AC11")+INDIRECT("AK11")+INDIRECT("AS11")+INDIRECT("BA11")+INDIRECT("BI11")</f>
        <v>0</v>
      </c>
      <c r="H11" s="33">
        <f ca="1">INDIRECT("V11")+INDIRECT("AD11")+INDIRECT("AL11")+INDIRECT("AT11")+INDIRECT("BB11")+INDIRECT("BJ11")</f>
        <v>0</v>
      </c>
      <c r="I11" s="33">
        <f ca="1">INDIRECT("W11")+INDIRECT("AE11")+INDIRECT("AM11")+INDIRECT("AU11")+INDIRECT("BC11")+INDIRECT("BK11")</f>
        <v>0</v>
      </c>
      <c r="J11" s="33">
        <f ca="1">INDIRECT("X11")+INDIRECT("AF11")+INDIRECT("AN11")+INDIRECT("AV11")+INDIRECT("BD11")+INDIRECT("BL11")</f>
        <v>735</v>
      </c>
      <c r="K11" s="33">
        <f ca="1">INDIRECT("Y11")+INDIRECT("AG11")+INDIRECT("AO11")+INDIRECT("AW11")+INDIRECT("BE11")+INDIRECT("BM11")</f>
        <v>0</v>
      </c>
      <c r="L11" s="33">
        <f ca="1">INDIRECT("Z11")+INDIRECT("AH11")+INDIRECT("AP11")+INDIRECT("AX11")+INDIRECT("BF11")+INDIRECT("BN11")</f>
        <v>0</v>
      </c>
      <c r="M11" s="33">
        <f ca="1">INDIRECT("AA11")+INDIRECT("AI11")+INDIRECT("AQ11")+INDIRECT("AY11")+INDIRECT("BG11")+INDIRECT("BO11")</f>
        <v>0</v>
      </c>
      <c r="N11" s="32">
        <f ca="1">INDIRECT("T11")+INDIRECT("U11")+INDIRECT("V11")+INDIRECT("W11")+INDIRECT("X11")+INDIRECT("Y11")+INDIRECT("Z11")+INDIRECT("AA11")</f>
        <v>0</v>
      </c>
      <c r="O11" s="33">
        <f ca="1">INDIRECT("AB11")+INDIRECT("AC11")+INDIRECT("AD11")+INDIRECT("AE11")+INDIRECT("AF11")+INDIRECT("AG11")+INDIRECT("AH11")+INDIRECT("AI11")</f>
        <v>735</v>
      </c>
      <c r="P11" s="33">
        <f ca="1">INDIRECT("AJ11")+INDIRECT("AK11")+INDIRECT("AL11")+INDIRECT("AM11")+INDIRECT("AN11")+INDIRECT("AO11")+INDIRECT("AP11")+INDIRECT("AQ11")</f>
        <v>0</v>
      </c>
      <c r="Q11" s="33">
        <f ca="1">INDIRECT("AR11")+INDIRECT("AS11")+INDIRECT("AT11")+INDIRECT("AU11")+INDIRECT("AV11")+INDIRECT("AW11")+INDIRECT("AX11")+INDIRECT("AY11")</f>
        <v>0</v>
      </c>
      <c r="R11" s="33">
        <f ca="1">INDIRECT("AZ11")+INDIRECT("BA11")+INDIRECT("BB11")+INDIRECT("BC11")+INDIRECT("BD11")+INDIRECT("BE11")+INDIRECT("BF11")+INDIRECT("BG11")</f>
        <v>0</v>
      </c>
      <c r="S11" s="33">
        <f ca="1">INDIRECT("BH11")+INDIRECT("BI11")+INDIRECT("BJ11")+INDIRECT("BK11")+INDIRECT("BL11")+INDIRECT("BM11")+INDIRECT("BN11")+INDIRECT("BO11")</f>
        <v>0</v>
      </c>
      <c r="T11" s="34"/>
      <c r="U11" s="35"/>
      <c r="V11" s="35"/>
      <c r="W11" s="35"/>
      <c r="X11" s="35"/>
      <c r="Y11" s="35"/>
      <c r="Z11" s="35"/>
      <c r="AA11" s="35"/>
      <c r="AB11" s="34"/>
      <c r="AC11" s="35"/>
      <c r="AD11" s="35"/>
      <c r="AE11" s="35"/>
      <c r="AF11" s="35">
        <v>735</v>
      </c>
      <c r="AG11" s="35"/>
      <c r="AH11" s="35"/>
      <c r="AI11" s="35"/>
      <c r="AJ11" s="34"/>
      <c r="AK11" s="35"/>
      <c r="AL11" s="35"/>
      <c r="AM11" s="35"/>
      <c r="AN11" s="35"/>
      <c r="AO11" s="35"/>
      <c r="AP11" s="35"/>
      <c r="AQ11" s="35"/>
      <c r="AR11" s="34"/>
      <c r="AS11" s="35"/>
      <c r="AT11" s="35"/>
      <c r="AU11" s="35"/>
      <c r="AV11" s="35"/>
      <c r="AW11" s="35"/>
      <c r="AX11" s="35"/>
      <c r="AY11" s="35"/>
      <c r="AZ11" s="34"/>
      <c r="BA11" s="35"/>
      <c r="BB11" s="35"/>
      <c r="BC11" s="35"/>
      <c r="BD11" s="35"/>
      <c r="BE11" s="35"/>
      <c r="BF11" s="35"/>
      <c r="BG11" s="35"/>
      <c r="BH11" s="34"/>
      <c r="BI11" s="35"/>
      <c r="BJ11" s="35"/>
      <c r="BK11" s="35"/>
      <c r="BL11" s="35"/>
      <c r="BM11" s="35"/>
      <c r="BN11" s="35"/>
      <c r="BO11" s="36"/>
      <c r="BP11" s="9">
        <v>13000001241</v>
      </c>
      <c r="BQ11" s="1" t="s">
        <v>3</v>
      </c>
      <c r="BR11" s="1" t="s">
        <v>0</v>
      </c>
      <c r="BS11" s="1" t="s">
        <v>0</v>
      </c>
      <c r="BT11" s="1" t="s">
        <v>0</v>
      </c>
      <c r="BU11" s="1" t="s">
        <v>0</v>
      </c>
      <c r="BW11" s="1">
        <f ca="1">INDIRECT("T11")+2*INDIRECT("AB11")+3*INDIRECT("AJ11")+4*INDIRECT("AR11")+5*INDIRECT("AZ11")+6*INDIRECT("BH11")</f>
        <v>0</v>
      </c>
      <c r="BX11" s="1">
        <v>0</v>
      </c>
      <c r="BY11" s="1">
        <f ca="1">INDIRECT("U11")+2*INDIRECT("AC11")+3*INDIRECT("AK11")+4*INDIRECT("AS11")+5*INDIRECT("BA11")+6*INDIRECT("BI11")</f>
        <v>0</v>
      </c>
      <c r="BZ11" s="1">
        <v>0</v>
      </c>
      <c r="CA11" s="1">
        <f ca="1">INDIRECT("V11")+2*INDIRECT("AD11")+3*INDIRECT("AL11")+4*INDIRECT("AT11")+5*INDIRECT("BB11")+6*INDIRECT("BJ11")</f>
        <v>0</v>
      </c>
      <c r="CB11" s="1">
        <v>0</v>
      </c>
      <c r="CC11" s="1">
        <f ca="1">INDIRECT("W11")+2*INDIRECT("AE11")+3*INDIRECT("AM11")+4*INDIRECT("AU11")+5*INDIRECT("BC11")+6*INDIRECT("BK11")</f>
        <v>0</v>
      </c>
      <c r="CD11" s="1">
        <v>0</v>
      </c>
      <c r="CE11" s="1">
        <f ca="1">INDIRECT("X11")+2*INDIRECT("AF11")+3*INDIRECT("AN11")+4*INDIRECT("AV11")+5*INDIRECT("BD11")+6*INDIRECT("BL11")</f>
        <v>1470</v>
      </c>
      <c r="CF11" s="1">
        <v>1470</v>
      </c>
      <c r="CG11" s="1">
        <f ca="1">INDIRECT("Y11")+2*INDIRECT("AG11")+3*INDIRECT("AO11")+4*INDIRECT("AW11")+5*INDIRECT("BE11")+6*INDIRECT("BM11")</f>
        <v>0</v>
      </c>
      <c r="CH11" s="1">
        <v>0</v>
      </c>
      <c r="CI11" s="1">
        <f ca="1">INDIRECT("Z11")+2*INDIRECT("AH11")+3*INDIRECT("AP11")+4*INDIRECT("AX11")+5*INDIRECT("BF11")+6*INDIRECT("BN11")</f>
        <v>0</v>
      </c>
      <c r="CJ11" s="1">
        <v>0</v>
      </c>
      <c r="CK11" s="1">
        <f ca="1">INDIRECT("AA11")+2*INDIRECT("AI11")+3*INDIRECT("AQ11")+4*INDIRECT("AY11")+5*INDIRECT("BG11")+6*INDIRECT("BO11")</f>
        <v>0</v>
      </c>
      <c r="CL11" s="1">
        <v>0</v>
      </c>
      <c r="CM11" s="1">
        <f ca="1">INDIRECT("T11")+2*INDIRECT("U11")+3*INDIRECT("V11")+4*INDIRECT("W11")+5*INDIRECT("X11")+6*INDIRECT("Y11")+7*INDIRECT("Z11")+8*INDIRECT("AA11")</f>
        <v>0</v>
      </c>
      <c r="CN11" s="1">
        <v>0</v>
      </c>
      <c r="CO11" s="1">
        <f ca="1">INDIRECT("AB11")+2*INDIRECT("AC11")+3*INDIRECT("AD11")+4*INDIRECT("AE11")+5*INDIRECT("AF11")+6*INDIRECT("AG11")+7*INDIRECT("AH11")+8*INDIRECT("AI11")</f>
        <v>3675</v>
      </c>
      <c r="CP11" s="1">
        <v>3675</v>
      </c>
      <c r="CQ11" s="1">
        <f ca="1">INDIRECT("AJ11")+2*INDIRECT("AK11")+3*INDIRECT("AL11")+4*INDIRECT("AM11")+5*INDIRECT("AN11")+6*INDIRECT("AO11")+7*INDIRECT("AP11")+8*INDIRECT("AQ11")</f>
        <v>0</v>
      </c>
      <c r="CR11" s="1">
        <v>0</v>
      </c>
      <c r="CS11" s="1">
        <f ca="1">INDIRECT("AR11")+2*INDIRECT("AS11")+3*INDIRECT("AT11")+4*INDIRECT("AU11")+5*INDIRECT("AV11")+6*INDIRECT("AW11")+7*INDIRECT("AX11")+8*INDIRECT("AY11")</f>
        <v>0</v>
      </c>
      <c r="CT11" s="1">
        <v>0</v>
      </c>
      <c r="CU11" s="1">
        <f ca="1">INDIRECT("AZ11")+2*INDIRECT("BA11")+3*INDIRECT("BB11")+4*INDIRECT("BC11")+5*INDIRECT("BD11")+6*INDIRECT("BE11")+7*INDIRECT("BF11")+8*INDIRECT("BG11")</f>
        <v>0</v>
      </c>
      <c r="CV11" s="1">
        <v>0</v>
      </c>
      <c r="CW11" s="1">
        <f ca="1">INDIRECT("BH11")+2*INDIRECT("BI11")+3*INDIRECT("BJ11")+4*INDIRECT("BK11")+5*INDIRECT("BL11")+6*INDIRECT("BM11")+7*INDIRECT("BN11")+8*INDIRECT("BO11")</f>
        <v>0</v>
      </c>
      <c r="CX11" s="1">
        <v>0</v>
      </c>
    </row>
    <row r="12" spans="1:102" ht="11.25">
      <c r="A12" s="1" t="s">
        <v>0</v>
      </c>
      <c r="B12" s="1" t="s">
        <v>0</v>
      </c>
      <c r="C12" s="1" t="s">
        <v>0</v>
      </c>
      <c r="D12" s="1" t="s">
        <v>11</v>
      </c>
      <c r="E12" s="1" t="s">
        <v>12</v>
      </c>
      <c r="F12" s="7">
        <f ca="1">INDIRECT("T12")+INDIRECT("AB12")+INDIRECT("AJ12")+INDIRECT("AR12")+INDIRECT("AZ12")+INDIRECT("BH12")</f>
        <v>5</v>
      </c>
      <c r="G12" s="6">
        <f ca="1">INDIRECT("U12")+INDIRECT("AC12")+INDIRECT("AK12")+INDIRECT("AS12")+INDIRECT("BA12")+INDIRECT("BI12")</f>
        <v>0</v>
      </c>
      <c r="H12" s="6">
        <f ca="1">INDIRECT("V12")+INDIRECT("AD12")+INDIRECT("AL12")+INDIRECT("AT12")+INDIRECT("BB12")+INDIRECT("BJ12")</f>
        <v>0</v>
      </c>
      <c r="I12" s="6">
        <f ca="1">INDIRECT("W12")+INDIRECT("AE12")+INDIRECT("AM12")+INDIRECT("AU12")+INDIRECT("BC12")+INDIRECT("BK12")</f>
        <v>0</v>
      </c>
      <c r="J12" s="6">
        <f ca="1">INDIRECT("X12")+INDIRECT("AF12")+INDIRECT("AN12")+INDIRECT("AV12")+INDIRECT("BD12")+INDIRECT("BL12")</f>
        <v>0</v>
      </c>
      <c r="K12" s="6">
        <f ca="1">INDIRECT("Y12")+INDIRECT("AG12")+INDIRECT("AO12")+INDIRECT("AW12")+INDIRECT("BE12")+INDIRECT("BM12")</f>
        <v>0</v>
      </c>
      <c r="L12" s="6">
        <f ca="1">INDIRECT("Z12")+INDIRECT("AH12")+INDIRECT("AP12")+INDIRECT("AX12")+INDIRECT("BF12")+INDIRECT("BN12")</f>
        <v>0</v>
      </c>
      <c r="M12" s="6">
        <f ca="1">INDIRECT("AA12")+INDIRECT("AI12")+INDIRECT("AQ12")+INDIRECT("AY12")+INDIRECT("BG12")+INDIRECT("BO12")</f>
        <v>0</v>
      </c>
      <c r="N12" s="7">
        <f ca="1">INDIRECT("T12")+INDIRECT("U12")+INDIRECT("V12")+INDIRECT("W12")+INDIRECT("X12")+INDIRECT("Y12")+INDIRECT("Z12")+INDIRECT("AA12")</f>
        <v>0</v>
      </c>
      <c r="O12" s="6">
        <f ca="1">INDIRECT("AB12")+INDIRECT("AC12")+INDIRECT("AD12")+INDIRECT("AE12")+INDIRECT("AF12")+INDIRECT("AG12")+INDIRECT("AH12")+INDIRECT("AI12")</f>
        <v>0</v>
      </c>
      <c r="P12" s="6">
        <f ca="1">INDIRECT("AJ12")+INDIRECT("AK12")+INDIRECT("AL12")+INDIRECT("AM12")+INDIRECT("AN12")+INDIRECT("AO12")+INDIRECT("AP12")+INDIRECT("AQ12")</f>
        <v>1</v>
      </c>
      <c r="Q12" s="6">
        <f ca="1">INDIRECT("AR12")+INDIRECT("AS12")+INDIRECT("AT12")+INDIRECT("AU12")+INDIRECT("AV12")+INDIRECT("AW12")+INDIRECT("AX12")+INDIRECT("AY12")</f>
        <v>4</v>
      </c>
      <c r="R12" s="6">
        <f ca="1">INDIRECT("AZ12")+INDIRECT("BA12")+INDIRECT("BB12")+INDIRECT("BC12")+INDIRECT("BD12")+INDIRECT("BE12")+INDIRECT("BF12")+INDIRECT("BG12")</f>
        <v>0</v>
      </c>
      <c r="S12" s="6">
        <f ca="1">INDIRECT("BH12")+INDIRECT("BI12")+INDIRECT("BJ12")+INDIRECT("BK12")+INDIRECT("BL12")+INDIRECT("BM12")+INDIRECT("BN12")+INDIRECT("BO12")</f>
        <v>0</v>
      </c>
      <c r="T12" s="28"/>
      <c r="U12" s="29"/>
      <c r="V12" s="29"/>
      <c r="W12" s="29"/>
      <c r="X12" s="29"/>
      <c r="Y12" s="29"/>
      <c r="Z12" s="29"/>
      <c r="AA12" s="29"/>
      <c r="AB12" s="28"/>
      <c r="AC12" s="29"/>
      <c r="AD12" s="29"/>
      <c r="AE12" s="29"/>
      <c r="AF12" s="29"/>
      <c r="AG12" s="29"/>
      <c r="AH12" s="29"/>
      <c r="AI12" s="29"/>
      <c r="AJ12" s="28">
        <v>1</v>
      </c>
      <c r="AK12" s="29"/>
      <c r="AL12" s="29"/>
      <c r="AM12" s="29"/>
      <c r="AN12" s="29"/>
      <c r="AO12" s="29"/>
      <c r="AP12" s="29"/>
      <c r="AQ12" s="29"/>
      <c r="AR12" s="28">
        <v>4</v>
      </c>
      <c r="AS12" s="29"/>
      <c r="AT12" s="29"/>
      <c r="AU12" s="29"/>
      <c r="AV12" s="29"/>
      <c r="AW12" s="29"/>
      <c r="AX12" s="29"/>
      <c r="AY12" s="29"/>
      <c r="AZ12" s="28"/>
      <c r="BA12" s="29"/>
      <c r="BB12" s="29"/>
      <c r="BC12" s="29"/>
      <c r="BD12" s="29"/>
      <c r="BE12" s="29"/>
      <c r="BF12" s="29"/>
      <c r="BG12" s="29"/>
      <c r="BH12" s="28"/>
      <c r="BI12" s="29"/>
      <c r="BJ12" s="29"/>
      <c r="BK12" s="29"/>
      <c r="BL12" s="29"/>
      <c r="BM12" s="29"/>
      <c r="BN12" s="29"/>
      <c r="BO12" s="29"/>
      <c r="BP12" s="9">
        <v>0</v>
      </c>
      <c r="BQ12" s="1" t="s">
        <v>0</v>
      </c>
      <c r="BR12" s="1" t="s">
        <v>0</v>
      </c>
      <c r="BS12" s="1" t="s">
        <v>0</v>
      </c>
      <c r="BT12" s="1" t="s">
        <v>0</v>
      </c>
      <c r="BU12" s="1" t="s">
        <v>0</v>
      </c>
      <c r="BW12" s="1">
        <f ca="1">INDIRECT("T12")+2*INDIRECT("AB12")+3*INDIRECT("AJ12")+4*INDIRECT("AR12")+5*INDIRECT("AZ12")+6*INDIRECT("BH12")</f>
        <v>19</v>
      </c>
      <c r="BX12" s="1">
        <v>19</v>
      </c>
      <c r="BY12" s="1">
        <f ca="1">INDIRECT("U12")+2*INDIRECT("AC12")+3*INDIRECT("AK12")+4*INDIRECT("AS12")+5*INDIRECT("BA12")+6*INDIRECT("BI12")</f>
        <v>0</v>
      </c>
      <c r="BZ12" s="1">
        <v>0</v>
      </c>
      <c r="CA12" s="1">
        <f ca="1">INDIRECT("V12")+2*INDIRECT("AD12")+3*INDIRECT("AL12")+4*INDIRECT("AT12")+5*INDIRECT("BB12")+6*INDIRECT("BJ12")</f>
        <v>0</v>
      </c>
      <c r="CB12" s="1">
        <v>0</v>
      </c>
      <c r="CC12" s="1">
        <f ca="1">INDIRECT("W12")+2*INDIRECT("AE12")+3*INDIRECT("AM12")+4*INDIRECT("AU12")+5*INDIRECT("BC12")+6*INDIRECT("BK12")</f>
        <v>0</v>
      </c>
      <c r="CD12" s="1">
        <v>0</v>
      </c>
      <c r="CE12" s="1">
        <f ca="1">INDIRECT("X12")+2*INDIRECT("AF12")+3*INDIRECT("AN12")+4*INDIRECT("AV12")+5*INDIRECT("BD12")+6*INDIRECT("BL12")</f>
        <v>0</v>
      </c>
      <c r="CF12" s="1">
        <v>0</v>
      </c>
      <c r="CG12" s="1">
        <f ca="1">INDIRECT("Y12")+2*INDIRECT("AG12")+3*INDIRECT("AO12")+4*INDIRECT("AW12")+5*INDIRECT("BE12")+6*INDIRECT("BM12")</f>
        <v>0</v>
      </c>
      <c r="CH12" s="1">
        <v>0</v>
      </c>
      <c r="CI12" s="1">
        <f ca="1">INDIRECT("Z12")+2*INDIRECT("AH12")+3*INDIRECT("AP12")+4*INDIRECT("AX12")+5*INDIRECT("BF12")+6*INDIRECT("BN12")</f>
        <v>0</v>
      </c>
      <c r="CJ12" s="1">
        <v>0</v>
      </c>
      <c r="CK12" s="1">
        <f ca="1">INDIRECT("AA12")+2*INDIRECT("AI12")+3*INDIRECT("AQ12")+4*INDIRECT("AY12")+5*INDIRECT("BG12")+6*INDIRECT("BO12")</f>
        <v>0</v>
      </c>
      <c r="CL12" s="1">
        <v>0</v>
      </c>
      <c r="CM12" s="1">
        <f ca="1">INDIRECT("T12")+2*INDIRECT("U12")+3*INDIRECT("V12")+4*INDIRECT("W12")+5*INDIRECT("X12")+6*INDIRECT("Y12")+7*INDIRECT("Z12")+8*INDIRECT("AA12")</f>
        <v>0</v>
      </c>
      <c r="CN12" s="1">
        <v>0</v>
      </c>
      <c r="CO12" s="1">
        <f ca="1">INDIRECT("AB12")+2*INDIRECT("AC12")+3*INDIRECT("AD12")+4*INDIRECT("AE12")+5*INDIRECT("AF12")+6*INDIRECT("AG12")+7*INDIRECT("AH12")+8*INDIRECT("AI12")</f>
        <v>0</v>
      </c>
      <c r="CP12" s="1">
        <v>0</v>
      </c>
      <c r="CQ12" s="1">
        <f ca="1">INDIRECT("AJ12")+2*INDIRECT("AK12")+3*INDIRECT("AL12")+4*INDIRECT("AM12")+5*INDIRECT("AN12")+6*INDIRECT("AO12")+7*INDIRECT("AP12")+8*INDIRECT("AQ12")</f>
        <v>1</v>
      </c>
      <c r="CR12" s="1">
        <v>1</v>
      </c>
      <c r="CS12" s="1">
        <f ca="1">INDIRECT("AR12")+2*INDIRECT("AS12")+3*INDIRECT("AT12")+4*INDIRECT("AU12")+5*INDIRECT("AV12")+6*INDIRECT("AW12")+7*INDIRECT("AX12")+8*INDIRECT("AY12")</f>
        <v>4</v>
      </c>
      <c r="CT12" s="1">
        <v>4</v>
      </c>
      <c r="CU12" s="1">
        <f ca="1">INDIRECT("AZ12")+2*INDIRECT("BA12")+3*INDIRECT("BB12")+4*INDIRECT("BC12")+5*INDIRECT("BD12")+6*INDIRECT("BE12")+7*INDIRECT("BF12")+8*INDIRECT("BG12")</f>
        <v>0</v>
      </c>
      <c r="CV12" s="1">
        <v>0</v>
      </c>
      <c r="CW12" s="1">
        <f ca="1">INDIRECT("BH12")+2*INDIRECT("BI12")+3*INDIRECT("BJ12")+4*INDIRECT("BK12")+5*INDIRECT("BL12")+6*INDIRECT("BM12")+7*INDIRECT("BN12")+8*INDIRECT("BO12")</f>
        <v>0</v>
      </c>
      <c r="CX12" s="1">
        <v>0</v>
      </c>
    </row>
    <row r="13" spans="1:73" ht="11.25">
      <c r="A13" s="25"/>
      <c r="B13" s="25"/>
      <c r="C13" s="27" t="s">
        <v>60</v>
      </c>
      <c r="D13" s="26" t="s">
        <v>0</v>
      </c>
      <c r="E13" s="1" t="s">
        <v>6</v>
      </c>
      <c r="F13" s="7">
        <f>SUM(F11:F12)</f>
        <v>5</v>
      </c>
      <c r="G13" s="6">
        <f>SUM(G11:G12)</f>
        <v>0</v>
      </c>
      <c r="H13" s="6">
        <f>SUM(H11:H12)</f>
        <v>0</v>
      </c>
      <c r="I13" s="6">
        <f>SUM(I11:I12)</f>
        <v>0</v>
      </c>
      <c r="J13" s="6">
        <f>SUM(J11:J12)</f>
        <v>735</v>
      </c>
      <c r="K13" s="6">
        <f>SUM(K11:K12)</f>
        <v>0</v>
      </c>
      <c r="L13" s="6">
        <f>SUM(L11:L12)</f>
        <v>0</v>
      </c>
      <c r="M13" s="6">
        <f>SUM(M11:M12)</f>
        <v>0</v>
      </c>
      <c r="N13" s="7">
        <f>SUM(N11:N12)</f>
        <v>0</v>
      </c>
      <c r="O13" s="6">
        <f>SUM(O11:O12)</f>
        <v>735</v>
      </c>
      <c r="P13" s="6">
        <f>SUM(P11:P12)</f>
        <v>1</v>
      </c>
      <c r="Q13" s="6">
        <f>SUM(Q11:Q12)</f>
        <v>4</v>
      </c>
      <c r="R13" s="6">
        <f>SUM(R11:R12)</f>
        <v>0</v>
      </c>
      <c r="S13" s="6">
        <f>SUM(S11:S12)</f>
        <v>0</v>
      </c>
      <c r="T13" s="8"/>
      <c r="U13" s="5"/>
      <c r="V13" s="5"/>
      <c r="W13" s="5"/>
      <c r="X13" s="5"/>
      <c r="Y13" s="5"/>
      <c r="Z13" s="5"/>
      <c r="AA13" s="5"/>
      <c r="AB13" s="8"/>
      <c r="AC13" s="5"/>
      <c r="AD13" s="5"/>
      <c r="AE13" s="5"/>
      <c r="AF13" s="5"/>
      <c r="AG13" s="5"/>
      <c r="AH13" s="5"/>
      <c r="AI13" s="5"/>
      <c r="AJ13" s="8"/>
      <c r="AK13" s="5"/>
      <c r="AL13" s="5"/>
      <c r="AM13" s="5"/>
      <c r="AN13" s="5"/>
      <c r="AO13" s="5"/>
      <c r="AP13" s="5"/>
      <c r="AQ13" s="5"/>
      <c r="AR13" s="8"/>
      <c r="AS13" s="5"/>
      <c r="AT13" s="5"/>
      <c r="AU13" s="5"/>
      <c r="AV13" s="5"/>
      <c r="AW13" s="5"/>
      <c r="AX13" s="5"/>
      <c r="AY13" s="5"/>
      <c r="AZ13" s="8"/>
      <c r="BA13" s="5"/>
      <c r="BB13" s="5"/>
      <c r="BC13" s="5"/>
      <c r="BD13" s="5"/>
      <c r="BE13" s="5"/>
      <c r="BF13" s="5"/>
      <c r="BG13" s="5"/>
      <c r="BH13" s="8"/>
      <c r="BI13" s="5"/>
      <c r="BJ13" s="5"/>
      <c r="BK13" s="5"/>
      <c r="BL13" s="5"/>
      <c r="BM13" s="5"/>
      <c r="BN13" s="5"/>
      <c r="BO13" s="5"/>
      <c r="BP13" s="9">
        <v>0</v>
      </c>
      <c r="BQ13" s="1" t="s">
        <v>0</v>
      </c>
      <c r="BR13" s="1" t="s">
        <v>0</v>
      </c>
      <c r="BS13" s="1" t="s">
        <v>0</v>
      </c>
      <c r="BT13" s="1" t="s">
        <v>0</v>
      </c>
      <c r="BU13" s="1" t="s">
        <v>0</v>
      </c>
    </row>
    <row r="14" spans="3:73" ht="11.25">
      <c r="C14" s="1" t="s">
        <v>0</v>
      </c>
      <c r="D14" s="1" t="s">
        <v>0</v>
      </c>
      <c r="E14" s="1" t="s">
        <v>0</v>
      </c>
      <c r="F14" s="7"/>
      <c r="G14" s="6"/>
      <c r="H14" s="6"/>
      <c r="I14" s="6"/>
      <c r="J14" s="6"/>
      <c r="K14" s="6"/>
      <c r="L14" s="6"/>
      <c r="M14" s="6"/>
      <c r="N14" s="7"/>
      <c r="O14" s="6"/>
      <c r="P14" s="6"/>
      <c r="Q14" s="6"/>
      <c r="R14" s="6"/>
      <c r="S14" s="6"/>
      <c r="T14" s="8"/>
      <c r="U14" s="5"/>
      <c r="V14" s="5"/>
      <c r="W14" s="5"/>
      <c r="X14" s="5"/>
      <c r="Y14" s="5"/>
      <c r="Z14" s="5"/>
      <c r="AA14" s="5"/>
      <c r="AB14" s="8"/>
      <c r="AC14" s="5"/>
      <c r="AD14" s="5"/>
      <c r="AE14" s="5"/>
      <c r="AF14" s="5"/>
      <c r="AG14" s="5"/>
      <c r="AH14" s="5"/>
      <c r="AI14" s="5"/>
      <c r="AJ14" s="8"/>
      <c r="AK14" s="5"/>
      <c r="AL14" s="5"/>
      <c r="AM14" s="5"/>
      <c r="AN14" s="5"/>
      <c r="AO14" s="5"/>
      <c r="AP14" s="5"/>
      <c r="AQ14" s="5"/>
      <c r="AR14" s="8"/>
      <c r="AS14" s="5"/>
      <c r="AT14" s="5"/>
      <c r="AU14" s="5"/>
      <c r="AV14" s="5"/>
      <c r="AW14" s="5"/>
      <c r="AX14" s="5"/>
      <c r="AY14" s="5"/>
      <c r="AZ14" s="8"/>
      <c r="BA14" s="5"/>
      <c r="BB14" s="5"/>
      <c r="BC14" s="5"/>
      <c r="BD14" s="5"/>
      <c r="BE14" s="5"/>
      <c r="BF14" s="5"/>
      <c r="BG14" s="5"/>
      <c r="BH14" s="8"/>
      <c r="BI14" s="5"/>
      <c r="BJ14" s="5"/>
      <c r="BK14" s="5"/>
      <c r="BL14" s="5"/>
      <c r="BM14" s="5"/>
      <c r="BN14" s="5"/>
      <c r="BO14" s="5"/>
      <c r="BP14" s="9"/>
      <c r="BT14" s="1" t="s">
        <v>0</v>
      </c>
      <c r="BU14" s="1" t="s">
        <v>0</v>
      </c>
    </row>
    <row r="15" spans="1:102" ht="11.25">
      <c r="A15" s="30" t="s">
        <v>1</v>
      </c>
      <c r="B15" s="31" t="str">
        <f>HYPERLINK("http://www.dot.ca.gov/hq/transprog/stip2004/ff_sheets/02-2265.xls","2265")</f>
        <v>2265</v>
      </c>
      <c r="C15" s="30" t="s">
        <v>0</v>
      </c>
      <c r="D15" s="30" t="s">
        <v>10</v>
      </c>
      <c r="E15" s="30" t="s">
        <v>3</v>
      </c>
      <c r="F15" s="32">
        <f ca="1">INDIRECT("T15")+INDIRECT("AB15")+INDIRECT("AJ15")+INDIRECT("AR15")+INDIRECT("AZ15")+INDIRECT("BH15")</f>
        <v>0</v>
      </c>
      <c r="G15" s="33">
        <f ca="1">INDIRECT("U15")+INDIRECT("AC15")+INDIRECT("AK15")+INDIRECT("AS15")+INDIRECT("BA15")+INDIRECT("BI15")</f>
        <v>0</v>
      </c>
      <c r="H15" s="33">
        <f ca="1">INDIRECT("V15")+INDIRECT("AD15")+INDIRECT("AL15")+INDIRECT("AT15")+INDIRECT("BB15")+INDIRECT("BJ15")</f>
        <v>0</v>
      </c>
      <c r="I15" s="33">
        <f ca="1">INDIRECT("W15")+INDIRECT("AE15")+INDIRECT("AM15")+INDIRECT("AU15")+INDIRECT("BC15")+INDIRECT("BK15")</f>
        <v>0</v>
      </c>
      <c r="J15" s="33">
        <f ca="1">INDIRECT("X15")+INDIRECT("AF15")+INDIRECT("AN15")+INDIRECT("AV15")+INDIRECT("BD15")+INDIRECT("BL15")</f>
        <v>0</v>
      </c>
      <c r="K15" s="33">
        <f ca="1">INDIRECT("Y15")+INDIRECT("AG15")+INDIRECT("AO15")+INDIRECT("AW15")+INDIRECT("BE15")+INDIRECT("BM15")</f>
        <v>745</v>
      </c>
      <c r="L15" s="33">
        <f ca="1">INDIRECT("Z15")+INDIRECT("AH15")+INDIRECT("AP15")+INDIRECT("AX15")+INDIRECT("BF15")+INDIRECT("BN15")</f>
        <v>0</v>
      </c>
      <c r="M15" s="33">
        <f ca="1">INDIRECT("AA15")+INDIRECT("AI15")+INDIRECT("AQ15")+INDIRECT("AY15")+INDIRECT("BG15")+INDIRECT("BO15")</f>
        <v>0</v>
      </c>
      <c r="N15" s="32">
        <f ca="1">INDIRECT("T15")+INDIRECT("U15")+INDIRECT("V15")+INDIRECT("W15")+INDIRECT("X15")+INDIRECT("Y15")+INDIRECT("Z15")+INDIRECT("AA15")</f>
        <v>0</v>
      </c>
      <c r="O15" s="33">
        <f ca="1">INDIRECT("AB15")+INDIRECT("AC15")+INDIRECT("AD15")+INDIRECT("AE15")+INDIRECT("AF15")+INDIRECT("AG15")+INDIRECT("AH15")+INDIRECT("AI15")</f>
        <v>745</v>
      </c>
      <c r="P15" s="33">
        <f ca="1">INDIRECT("AJ15")+INDIRECT("AK15")+INDIRECT("AL15")+INDIRECT("AM15")+INDIRECT("AN15")+INDIRECT("AO15")+INDIRECT("AP15")+INDIRECT("AQ15")</f>
        <v>0</v>
      </c>
      <c r="Q15" s="33">
        <f ca="1">INDIRECT("AR15")+INDIRECT("AS15")+INDIRECT("AT15")+INDIRECT("AU15")+INDIRECT("AV15")+INDIRECT("AW15")+INDIRECT("AX15")+INDIRECT("AY15")</f>
        <v>0</v>
      </c>
      <c r="R15" s="33">
        <f ca="1">INDIRECT("AZ15")+INDIRECT("BA15")+INDIRECT("BB15")+INDIRECT("BC15")+INDIRECT("BD15")+INDIRECT("BE15")+INDIRECT("BF15")+INDIRECT("BG15")</f>
        <v>0</v>
      </c>
      <c r="S15" s="33">
        <f ca="1">INDIRECT("BH15")+INDIRECT("BI15")+INDIRECT("BJ15")+INDIRECT("BK15")+INDIRECT("BL15")+INDIRECT("BM15")+INDIRECT("BN15")+INDIRECT("BO15")</f>
        <v>0</v>
      </c>
      <c r="T15" s="34"/>
      <c r="U15" s="35"/>
      <c r="V15" s="35"/>
      <c r="W15" s="35"/>
      <c r="X15" s="35"/>
      <c r="Y15" s="35"/>
      <c r="Z15" s="35"/>
      <c r="AA15" s="35"/>
      <c r="AB15" s="34"/>
      <c r="AC15" s="35"/>
      <c r="AD15" s="35"/>
      <c r="AE15" s="35"/>
      <c r="AF15" s="35"/>
      <c r="AG15" s="35">
        <v>745</v>
      </c>
      <c r="AH15" s="35"/>
      <c r="AI15" s="35"/>
      <c r="AJ15" s="34"/>
      <c r="AK15" s="35"/>
      <c r="AL15" s="35"/>
      <c r="AM15" s="35"/>
      <c r="AN15" s="35"/>
      <c r="AO15" s="35"/>
      <c r="AP15" s="35"/>
      <c r="AQ15" s="35"/>
      <c r="AR15" s="34"/>
      <c r="AS15" s="35"/>
      <c r="AT15" s="35"/>
      <c r="AU15" s="35"/>
      <c r="AV15" s="35"/>
      <c r="AW15" s="35"/>
      <c r="AX15" s="35"/>
      <c r="AY15" s="35"/>
      <c r="AZ15" s="34"/>
      <c r="BA15" s="35"/>
      <c r="BB15" s="35"/>
      <c r="BC15" s="35"/>
      <c r="BD15" s="35"/>
      <c r="BE15" s="35"/>
      <c r="BF15" s="35"/>
      <c r="BG15" s="35"/>
      <c r="BH15" s="34"/>
      <c r="BI15" s="35"/>
      <c r="BJ15" s="35"/>
      <c r="BK15" s="35"/>
      <c r="BL15" s="35"/>
      <c r="BM15" s="35"/>
      <c r="BN15" s="35"/>
      <c r="BO15" s="36"/>
      <c r="BP15" s="9">
        <v>13000001242</v>
      </c>
      <c r="BQ15" s="1" t="s">
        <v>3</v>
      </c>
      <c r="BR15" s="1" t="s">
        <v>0</v>
      </c>
      <c r="BS15" s="1" t="s">
        <v>0</v>
      </c>
      <c r="BT15" s="1" t="s">
        <v>0</v>
      </c>
      <c r="BU15" s="1" t="s">
        <v>0</v>
      </c>
      <c r="BW15" s="1">
        <f ca="1">INDIRECT("T15")+2*INDIRECT("AB15")+3*INDIRECT("AJ15")+4*INDIRECT("AR15")+5*INDIRECT("AZ15")+6*INDIRECT("BH15")</f>
        <v>0</v>
      </c>
      <c r="BX15" s="1">
        <v>0</v>
      </c>
      <c r="BY15" s="1">
        <f ca="1">INDIRECT("U15")+2*INDIRECT("AC15")+3*INDIRECT("AK15")+4*INDIRECT("AS15")+5*INDIRECT("BA15")+6*INDIRECT("BI15")</f>
        <v>0</v>
      </c>
      <c r="BZ15" s="1">
        <v>0</v>
      </c>
      <c r="CA15" s="1">
        <f ca="1">INDIRECT("V15")+2*INDIRECT("AD15")+3*INDIRECT("AL15")+4*INDIRECT("AT15")+5*INDIRECT("BB15")+6*INDIRECT("BJ15")</f>
        <v>0</v>
      </c>
      <c r="CB15" s="1">
        <v>0</v>
      </c>
      <c r="CC15" s="1">
        <f ca="1">INDIRECT("W15")+2*INDIRECT("AE15")+3*INDIRECT("AM15")+4*INDIRECT("AU15")+5*INDIRECT("BC15")+6*INDIRECT("BK15")</f>
        <v>0</v>
      </c>
      <c r="CD15" s="1">
        <v>0</v>
      </c>
      <c r="CE15" s="1">
        <f ca="1">INDIRECT("X15")+2*INDIRECT("AF15")+3*INDIRECT("AN15")+4*INDIRECT("AV15")+5*INDIRECT("BD15")+6*INDIRECT("BL15")</f>
        <v>0</v>
      </c>
      <c r="CF15" s="1">
        <v>0</v>
      </c>
      <c r="CG15" s="1">
        <f ca="1">INDIRECT("Y15")+2*INDIRECT("AG15")+3*INDIRECT("AO15")+4*INDIRECT("AW15")+5*INDIRECT("BE15")+6*INDIRECT("BM15")</f>
        <v>1490</v>
      </c>
      <c r="CH15" s="1">
        <v>1490</v>
      </c>
      <c r="CI15" s="1">
        <f ca="1">INDIRECT("Z15")+2*INDIRECT("AH15")+3*INDIRECT("AP15")+4*INDIRECT("AX15")+5*INDIRECT("BF15")+6*INDIRECT("BN15")</f>
        <v>0</v>
      </c>
      <c r="CJ15" s="1">
        <v>0</v>
      </c>
      <c r="CK15" s="1">
        <f ca="1">INDIRECT("AA15")+2*INDIRECT("AI15")+3*INDIRECT("AQ15")+4*INDIRECT("AY15")+5*INDIRECT("BG15")+6*INDIRECT("BO15")</f>
        <v>0</v>
      </c>
      <c r="CL15" s="1">
        <v>0</v>
      </c>
      <c r="CM15" s="1">
        <f ca="1">INDIRECT("T15")+2*INDIRECT("U15")+3*INDIRECT("V15")+4*INDIRECT("W15")+5*INDIRECT("X15")+6*INDIRECT("Y15")+7*INDIRECT("Z15")+8*INDIRECT("AA15")</f>
        <v>0</v>
      </c>
      <c r="CN15" s="1">
        <v>0</v>
      </c>
      <c r="CO15" s="1">
        <f ca="1">INDIRECT("AB15")+2*INDIRECT("AC15")+3*INDIRECT("AD15")+4*INDIRECT("AE15")+5*INDIRECT("AF15")+6*INDIRECT("AG15")+7*INDIRECT("AH15")+8*INDIRECT("AI15")</f>
        <v>4470</v>
      </c>
      <c r="CP15" s="1">
        <v>4470</v>
      </c>
      <c r="CQ15" s="1">
        <f ca="1">INDIRECT("AJ15")+2*INDIRECT("AK15")+3*INDIRECT("AL15")+4*INDIRECT("AM15")+5*INDIRECT("AN15")+6*INDIRECT("AO15")+7*INDIRECT("AP15")+8*INDIRECT("AQ15")</f>
        <v>0</v>
      </c>
      <c r="CR15" s="1">
        <v>0</v>
      </c>
      <c r="CS15" s="1">
        <f ca="1">INDIRECT("AR15")+2*INDIRECT("AS15")+3*INDIRECT("AT15")+4*INDIRECT("AU15")+5*INDIRECT("AV15")+6*INDIRECT("AW15")+7*INDIRECT("AX15")+8*INDIRECT("AY15")</f>
        <v>0</v>
      </c>
      <c r="CT15" s="1">
        <v>0</v>
      </c>
      <c r="CU15" s="1">
        <f ca="1">INDIRECT("AZ15")+2*INDIRECT("BA15")+3*INDIRECT("BB15")+4*INDIRECT("BC15")+5*INDIRECT("BD15")+6*INDIRECT("BE15")+7*INDIRECT("BF15")+8*INDIRECT("BG15")</f>
        <v>0</v>
      </c>
      <c r="CV15" s="1">
        <v>0</v>
      </c>
      <c r="CW15" s="1">
        <f ca="1">INDIRECT("BH15")+2*INDIRECT("BI15")+3*INDIRECT("BJ15")+4*INDIRECT("BK15")+5*INDIRECT("BL15")+6*INDIRECT("BM15")+7*INDIRECT("BN15")+8*INDIRECT("BO15")</f>
        <v>0</v>
      </c>
      <c r="CX15" s="1">
        <v>0</v>
      </c>
    </row>
    <row r="16" spans="1:102" ht="11.25">
      <c r="A16" s="1" t="s">
        <v>0</v>
      </c>
      <c r="B16" s="1" t="s">
        <v>0</v>
      </c>
      <c r="C16" s="1" t="s">
        <v>0</v>
      </c>
      <c r="D16" s="1" t="s">
        <v>13</v>
      </c>
      <c r="E16" s="1" t="s">
        <v>12</v>
      </c>
      <c r="F16" s="7">
        <f ca="1">INDIRECT("T16")+INDIRECT("AB16")+INDIRECT("AJ16")+INDIRECT("AR16")+INDIRECT("AZ16")+INDIRECT("BH16")</f>
        <v>5</v>
      </c>
      <c r="G16" s="6">
        <f ca="1">INDIRECT("U16")+INDIRECT("AC16")+INDIRECT("AK16")+INDIRECT("AS16")+INDIRECT("BA16")+INDIRECT("BI16")</f>
        <v>0</v>
      </c>
      <c r="H16" s="6">
        <f ca="1">INDIRECT("V16")+INDIRECT("AD16")+INDIRECT("AL16")+INDIRECT("AT16")+INDIRECT("BB16")+INDIRECT("BJ16")</f>
        <v>0</v>
      </c>
      <c r="I16" s="6">
        <f ca="1">INDIRECT("W16")+INDIRECT("AE16")+INDIRECT("AM16")+INDIRECT("AU16")+INDIRECT("BC16")+INDIRECT("BK16")</f>
        <v>0</v>
      </c>
      <c r="J16" s="6">
        <f ca="1">INDIRECT("X16")+INDIRECT("AF16")+INDIRECT("AN16")+INDIRECT("AV16")+INDIRECT("BD16")+INDIRECT("BL16")</f>
        <v>0</v>
      </c>
      <c r="K16" s="6">
        <f ca="1">INDIRECT("Y16")+INDIRECT("AG16")+INDIRECT("AO16")+INDIRECT("AW16")+INDIRECT("BE16")+INDIRECT("BM16")</f>
        <v>0</v>
      </c>
      <c r="L16" s="6">
        <f ca="1">INDIRECT("Z16")+INDIRECT("AH16")+INDIRECT("AP16")+INDIRECT("AX16")+INDIRECT("BF16")+INDIRECT("BN16")</f>
        <v>0</v>
      </c>
      <c r="M16" s="6">
        <f ca="1">INDIRECT("AA16")+INDIRECT("AI16")+INDIRECT("AQ16")+INDIRECT("AY16")+INDIRECT("BG16")+INDIRECT("BO16")</f>
        <v>0</v>
      </c>
      <c r="N16" s="7">
        <f ca="1">INDIRECT("T16")+INDIRECT("U16")+INDIRECT("V16")+INDIRECT("W16")+INDIRECT("X16")+INDIRECT("Y16")+INDIRECT("Z16")+INDIRECT("AA16")</f>
        <v>0</v>
      </c>
      <c r="O16" s="6">
        <f ca="1">INDIRECT("AB16")+INDIRECT("AC16")+INDIRECT("AD16")+INDIRECT("AE16")+INDIRECT("AF16")+INDIRECT("AG16")+INDIRECT("AH16")+INDIRECT("AI16")</f>
        <v>0</v>
      </c>
      <c r="P16" s="6">
        <f ca="1">INDIRECT("AJ16")+INDIRECT("AK16")+INDIRECT("AL16")+INDIRECT("AM16")+INDIRECT("AN16")+INDIRECT("AO16")+INDIRECT("AP16")+INDIRECT("AQ16")</f>
        <v>1</v>
      </c>
      <c r="Q16" s="6">
        <f ca="1">INDIRECT("AR16")+INDIRECT("AS16")+INDIRECT("AT16")+INDIRECT("AU16")+INDIRECT("AV16")+INDIRECT("AW16")+INDIRECT("AX16")+INDIRECT("AY16")</f>
        <v>4</v>
      </c>
      <c r="R16" s="6">
        <f ca="1">INDIRECT("AZ16")+INDIRECT("BA16")+INDIRECT("BB16")+INDIRECT("BC16")+INDIRECT("BD16")+INDIRECT("BE16")+INDIRECT("BF16")+INDIRECT("BG16")</f>
        <v>0</v>
      </c>
      <c r="S16" s="6">
        <f ca="1">INDIRECT("BH16")+INDIRECT("BI16")+INDIRECT("BJ16")+INDIRECT("BK16")+INDIRECT("BL16")+INDIRECT("BM16")+INDIRECT("BN16")+INDIRECT("BO16")</f>
        <v>0</v>
      </c>
      <c r="T16" s="28"/>
      <c r="U16" s="29"/>
      <c r="V16" s="29"/>
      <c r="W16" s="29"/>
      <c r="X16" s="29"/>
      <c r="Y16" s="29"/>
      <c r="Z16" s="29"/>
      <c r="AA16" s="29"/>
      <c r="AB16" s="28"/>
      <c r="AC16" s="29"/>
      <c r="AD16" s="29"/>
      <c r="AE16" s="29"/>
      <c r="AF16" s="29"/>
      <c r="AG16" s="29"/>
      <c r="AH16" s="29"/>
      <c r="AI16" s="29"/>
      <c r="AJ16" s="28">
        <v>1</v>
      </c>
      <c r="AK16" s="29"/>
      <c r="AL16" s="29"/>
      <c r="AM16" s="29"/>
      <c r="AN16" s="29"/>
      <c r="AO16" s="29"/>
      <c r="AP16" s="29"/>
      <c r="AQ16" s="29"/>
      <c r="AR16" s="28">
        <v>4</v>
      </c>
      <c r="AS16" s="29"/>
      <c r="AT16" s="29"/>
      <c r="AU16" s="29"/>
      <c r="AV16" s="29"/>
      <c r="AW16" s="29"/>
      <c r="AX16" s="29"/>
      <c r="AY16" s="29"/>
      <c r="AZ16" s="28"/>
      <c r="BA16" s="29"/>
      <c r="BB16" s="29"/>
      <c r="BC16" s="29"/>
      <c r="BD16" s="29"/>
      <c r="BE16" s="29"/>
      <c r="BF16" s="29"/>
      <c r="BG16" s="29"/>
      <c r="BH16" s="28"/>
      <c r="BI16" s="29"/>
      <c r="BJ16" s="29"/>
      <c r="BK16" s="29"/>
      <c r="BL16" s="29"/>
      <c r="BM16" s="29"/>
      <c r="BN16" s="29"/>
      <c r="BO16" s="29"/>
      <c r="BP16" s="9">
        <v>0</v>
      </c>
      <c r="BQ16" s="1" t="s">
        <v>0</v>
      </c>
      <c r="BR16" s="1" t="s">
        <v>0</v>
      </c>
      <c r="BS16" s="1" t="s">
        <v>0</v>
      </c>
      <c r="BT16" s="1" t="s">
        <v>0</v>
      </c>
      <c r="BU16" s="1" t="s">
        <v>0</v>
      </c>
      <c r="BW16" s="1">
        <f ca="1">INDIRECT("T16")+2*INDIRECT("AB16")+3*INDIRECT("AJ16")+4*INDIRECT("AR16")+5*INDIRECT("AZ16")+6*INDIRECT("BH16")</f>
        <v>19</v>
      </c>
      <c r="BX16" s="1">
        <v>19</v>
      </c>
      <c r="BY16" s="1">
        <f ca="1">INDIRECT("U16")+2*INDIRECT("AC16")+3*INDIRECT("AK16")+4*INDIRECT("AS16")+5*INDIRECT("BA16")+6*INDIRECT("BI16")</f>
        <v>0</v>
      </c>
      <c r="BZ16" s="1">
        <v>0</v>
      </c>
      <c r="CA16" s="1">
        <f ca="1">INDIRECT("V16")+2*INDIRECT("AD16")+3*INDIRECT("AL16")+4*INDIRECT("AT16")+5*INDIRECT("BB16")+6*INDIRECT("BJ16")</f>
        <v>0</v>
      </c>
      <c r="CB16" s="1">
        <v>0</v>
      </c>
      <c r="CC16" s="1">
        <f ca="1">INDIRECT("W16")+2*INDIRECT("AE16")+3*INDIRECT("AM16")+4*INDIRECT("AU16")+5*INDIRECT("BC16")+6*INDIRECT("BK16")</f>
        <v>0</v>
      </c>
      <c r="CD16" s="1">
        <v>0</v>
      </c>
      <c r="CE16" s="1">
        <f ca="1">INDIRECT("X16")+2*INDIRECT("AF16")+3*INDIRECT("AN16")+4*INDIRECT("AV16")+5*INDIRECT("BD16")+6*INDIRECT("BL16")</f>
        <v>0</v>
      </c>
      <c r="CF16" s="1">
        <v>0</v>
      </c>
      <c r="CG16" s="1">
        <f ca="1">INDIRECT("Y16")+2*INDIRECT("AG16")+3*INDIRECT("AO16")+4*INDIRECT("AW16")+5*INDIRECT("BE16")+6*INDIRECT("BM16")</f>
        <v>0</v>
      </c>
      <c r="CH16" s="1">
        <v>0</v>
      </c>
      <c r="CI16" s="1">
        <f ca="1">INDIRECT("Z16")+2*INDIRECT("AH16")+3*INDIRECT("AP16")+4*INDIRECT("AX16")+5*INDIRECT("BF16")+6*INDIRECT("BN16")</f>
        <v>0</v>
      </c>
      <c r="CJ16" s="1">
        <v>0</v>
      </c>
      <c r="CK16" s="1">
        <f ca="1">INDIRECT("AA16")+2*INDIRECT("AI16")+3*INDIRECT("AQ16")+4*INDIRECT("AY16")+5*INDIRECT("BG16")+6*INDIRECT("BO16")</f>
        <v>0</v>
      </c>
      <c r="CL16" s="1">
        <v>0</v>
      </c>
      <c r="CM16" s="1">
        <f ca="1">INDIRECT("T16")+2*INDIRECT("U16")+3*INDIRECT("V16")+4*INDIRECT("W16")+5*INDIRECT("X16")+6*INDIRECT("Y16")+7*INDIRECT("Z16")+8*INDIRECT("AA16")</f>
        <v>0</v>
      </c>
      <c r="CN16" s="1">
        <v>0</v>
      </c>
      <c r="CO16" s="1">
        <f ca="1">INDIRECT("AB16")+2*INDIRECT("AC16")+3*INDIRECT("AD16")+4*INDIRECT("AE16")+5*INDIRECT("AF16")+6*INDIRECT("AG16")+7*INDIRECT("AH16")+8*INDIRECT("AI16")</f>
        <v>0</v>
      </c>
      <c r="CP16" s="1">
        <v>0</v>
      </c>
      <c r="CQ16" s="1">
        <f ca="1">INDIRECT("AJ16")+2*INDIRECT("AK16")+3*INDIRECT("AL16")+4*INDIRECT("AM16")+5*INDIRECT("AN16")+6*INDIRECT("AO16")+7*INDIRECT("AP16")+8*INDIRECT("AQ16")</f>
        <v>1</v>
      </c>
      <c r="CR16" s="1">
        <v>1</v>
      </c>
      <c r="CS16" s="1">
        <f ca="1">INDIRECT("AR16")+2*INDIRECT("AS16")+3*INDIRECT("AT16")+4*INDIRECT("AU16")+5*INDIRECT("AV16")+6*INDIRECT("AW16")+7*INDIRECT("AX16")+8*INDIRECT("AY16")</f>
        <v>4</v>
      </c>
      <c r="CT16" s="1">
        <v>4</v>
      </c>
      <c r="CU16" s="1">
        <f ca="1">INDIRECT("AZ16")+2*INDIRECT("BA16")+3*INDIRECT("BB16")+4*INDIRECT("BC16")+5*INDIRECT("BD16")+6*INDIRECT("BE16")+7*INDIRECT("BF16")+8*INDIRECT("BG16")</f>
        <v>0</v>
      </c>
      <c r="CV16" s="1">
        <v>0</v>
      </c>
      <c r="CW16" s="1">
        <f ca="1">INDIRECT("BH16")+2*INDIRECT("BI16")+3*INDIRECT("BJ16")+4*INDIRECT("BK16")+5*INDIRECT("BL16")+6*INDIRECT("BM16")+7*INDIRECT("BN16")+8*INDIRECT("BO16")</f>
        <v>0</v>
      </c>
      <c r="CX16" s="1">
        <v>0</v>
      </c>
    </row>
    <row r="17" spans="1:73" ht="11.25">
      <c r="A17" s="25"/>
      <c r="B17" s="25"/>
      <c r="C17" s="27" t="s">
        <v>60</v>
      </c>
      <c r="D17" s="26" t="s">
        <v>0</v>
      </c>
      <c r="E17" s="1" t="s">
        <v>6</v>
      </c>
      <c r="F17" s="7">
        <f>SUM(F15:F16)</f>
        <v>5</v>
      </c>
      <c r="G17" s="6">
        <f>SUM(G15:G16)</f>
        <v>0</v>
      </c>
      <c r="H17" s="6">
        <f>SUM(H15:H16)</f>
        <v>0</v>
      </c>
      <c r="I17" s="6">
        <f>SUM(I15:I16)</f>
        <v>0</v>
      </c>
      <c r="J17" s="6">
        <f>SUM(J15:J16)</f>
        <v>0</v>
      </c>
      <c r="K17" s="6">
        <f>SUM(K15:K16)</f>
        <v>745</v>
      </c>
      <c r="L17" s="6">
        <f>SUM(L15:L16)</f>
        <v>0</v>
      </c>
      <c r="M17" s="6">
        <f>SUM(M15:M16)</f>
        <v>0</v>
      </c>
      <c r="N17" s="7">
        <f>SUM(N15:N16)</f>
        <v>0</v>
      </c>
      <c r="O17" s="6">
        <f>SUM(O15:O16)</f>
        <v>745</v>
      </c>
      <c r="P17" s="6">
        <f>SUM(P15:P16)</f>
        <v>1</v>
      </c>
      <c r="Q17" s="6">
        <f>SUM(Q15:Q16)</f>
        <v>4</v>
      </c>
      <c r="R17" s="6">
        <f>SUM(R15:R16)</f>
        <v>0</v>
      </c>
      <c r="S17" s="6">
        <f>SUM(S15:S16)</f>
        <v>0</v>
      </c>
      <c r="T17" s="8"/>
      <c r="U17" s="5"/>
      <c r="V17" s="5"/>
      <c r="W17" s="5"/>
      <c r="X17" s="5"/>
      <c r="Y17" s="5"/>
      <c r="Z17" s="5"/>
      <c r="AA17" s="5"/>
      <c r="AB17" s="8"/>
      <c r="AC17" s="5"/>
      <c r="AD17" s="5"/>
      <c r="AE17" s="5"/>
      <c r="AF17" s="5"/>
      <c r="AG17" s="5"/>
      <c r="AH17" s="5"/>
      <c r="AI17" s="5"/>
      <c r="AJ17" s="8"/>
      <c r="AK17" s="5"/>
      <c r="AL17" s="5"/>
      <c r="AM17" s="5"/>
      <c r="AN17" s="5"/>
      <c r="AO17" s="5"/>
      <c r="AP17" s="5"/>
      <c r="AQ17" s="5"/>
      <c r="AR17" s="8"/>
      <c r="AS17" s="5"/>
      <c r="AT17" s="5"/>
      <c r="AU17" s="5"/>
      <c r="AV17" s="5"/>
      <c r="AW17" s="5"/>
      <c r="AX17" s="5"/>
      <c r="AY17" s="5"/>
      <c r="AZ17" s="8"/>
      <c r="BA17" s="5"/>
      <c r="BB17" s="5"/>
      <c r="BC17" s="5"/>
      <c r="BD17" s="5"/>
      <c r="BE17" s="5"/>
      <c r="BF17" s="5"/>
      <c r="BG17" s="5"/>
      <c r="BH17" s="8"/>
      <c r="BI17" s="5"/>
      <c r="BJ17" s="5"/>
      <c r="BK17" s="5"/>
      <c r="BL17" s="5"/>
      <c r="BM17" s="5"/>
      <c r="BN17" s="5"/>
      <c r="BO17" s="5"/>
      <c r="BP17" s="9">
        <v>0</v>
      </c>
      <c r="BQ17" s="1" t="s">
        <v>0</v>
      </c>
      <c r="BR17" s="1" t="s">
        <v>0</v>
      </c>
      <c r="BS17" s="1" t="s">
        <v>0</v>
      </c>
      <c r="BT17" s="1" t="s">
        <v>0</v>
      </c>
      <c r="BU17" s="1" t="s">
        <v>0</v>
      </c>
    </row>
    <row r="18" spans="3:73" ht="11.25">
      <c r="C18" s="1" t="s">
        <v>0</v>
      </c>
      <c r="D18" s="1" t="s">
        <v>0</v>
      </c>
      <c r="E18" s="1" t="s">
        <v>0</v>
      </c>
      <c r="F18" s="7"/>
      <c r="G18" s="6"/>
      <c r="H18" s="6"/>
      <c r="I18" s="6"/>
      <c r="J18" s="6"/>
      <c r="K18" s="6"/>
      <c r="L18" s="6"/>
      <c r="M18" s="6"/>
      <c r="N18" s="7"/>
      <c r="O18" s="6"/>
      <c r="P18" s="6"/>
      <c r="Q18" s="6"/>
      <c r="R18" s="6"/>
      <c r="S18" s="6"/>
      <c r="T18" s="8"/>
      <c r="U18" s="5"/>
      <c r="V18" s="5"/>
      <c r="W18" s="5"/>
      <c r="X18" s="5"/>
      <c r="Y18" s="5"/>
      <c r="Z18" s="5"/>
      <c r="AA18" s="5"/>
      <c r="AB18" s="8"/>
      <c r="AC18" s="5"/>
      <c r="AD18" s="5"/>
      <c r="AE18" s="5"/>
      <c r="AF18" s="5"/>
      <c r="AG18" s="5"/>
      <c r="AH18" s="5"/>
      <c r="AI18" s="5"/>
      <c r="AJ18" s="8"/>
      <c r="AK18" s="5"/>
      <c r="AL18" s="5"/>
      <c r="AM18" s="5"/>
      <c r="AN18" s="5"/>
      <c r="AO18" s="5"/>
      <c r="AP18" s="5"/>
      <c r="AQ18" s="5"/>
      <c r="AR18" s="8"/>
      <c r="AS18" s="5"/>
      <c r="AT18" s="5"/>
      <c r="AU18" s="5"/>
      <c r="AV18" s="5"/>
      <c r="AW18" s="5"/>
      <c r="AX18" s="5"/>
      <c r="AY18" s="5"/>
      <c r="AZ18" s="8"/>
      <c r="BA18" s="5"/>
      <c r="BB18" s="5"/>
      <c r="BC18" s="5"/>
      <c r="BD18" s="5"/>
      <c r="BE18" s="5"/>
      <c r="BF18" s="5"/>
      <c r="BG18" s="5"/>
      <c r="BH18" s="8"/>
      <c r="BI18" s="5"/>
      <c r="BJ18" s="5"/>
      <c r="BK18" s="5"/>
      <c r="BL18" s="5"/>
      <c r="BM18" s="5"/>
      <c r="BN18" s="5"/>
      <c r="BO18" s="5"/>
      <c r="BP18" s="9"/>
      <c r="BT18" s="1" t="s">
        <v>0</v>
      </c>
      <c r="BU18" s="1" t="s">
        <v>0</v>
      </c>
    </row>
    <row r="19" spans="1:102" ht="11.25">
      <c r="A19" s="30" t="s">
        <v>1</v>
      </c>
      <c r="B19" s="31" t="str">
        <f>HYPERLINK("http://www.dot.ca.gov/hq/transprog/stip2004/ff_sheets/02-2051.xls","2051")</f>
        <v>2051</v>
      </c>
      <c r="C19" s="30" t="s">
        <v>0</v>
      </c>
      <c r="D19" s="30" t="s">
        <v>14</v>
      </c>
      <c r="E19" s="30" t="s">
        <v>3</v>
      </c>
      <c r="F19" s="32">
        <f ca="1">INDIRECT("T19")+INDIRECT("AB19")+INDIRECT("AJ19")+INDIRECT("AR19")+INDIRECT("AZ19")+INDIRECT("BH19")</f>
        <v>0</v>
      </c>
      <c r="G19" s="33">
        <f ca="1">INDIRECT("U19")+INDIRECT("AC19")+INDIRECT("AK19")+INDIRECT("AS19")+INDIRECT("BA19")+INDIRECT("BI19")</f>
        <v>0</v>
      </c>
      <c r="H19" s="33">
        <f ca="1">INDIRECT("V19")+INDIRECT("AD19")+INDIRECT("AL19")+INDIRECT("AT19")+INDIRECT("BB19")+INDIRECT("BJ19")</f>
        <v>63</v>
      </c>
      <c r="I19" s="33">
        <f ca="1">INDIRECT("W19")+INDIRECT("AE19")+INDIRECT("AM19")+INDIRECT("AU19")+INDIRECT("BC19")+INDIRECT("BK19")</f>
        <v>60</v>
      </c>
      <c r="J19" s="33">
        <f ca="1">INDIRECT("X19")+INDIRECT("AF19")+INDIRECT("AN19")+INDIRECT("AV19")+INDIRECT("BD19")+INDIRECT("BL19")</f>
        <v>50</v>
      </c>
      <c r="K19" s="33">
        <f ca="1">INDIRECT("Y19")+INDIRECT("AG19")+INDIRECT("AO19")+INDIRECT("AW19")+INDIRECT("BE19")+INDIRECT("BM19")</f>
        <v>50</v>
      </c>
      <c r="L19" s="33">
        <f ca="1">INDIRECT("Z19")+INDIRECT("AH19")+INDIRECT("AP19")+INDIRECT("AX19")+INDIRECT("BF19")+INDIRECT("BN19")</f>
        <v>0</v>
      </c>
      <c r="M19" s="33">
        <f ca="1">INDIRECT("AA19")+INDIRECT("AI19")+INDIRECT("AQ19")+INDIRECT("AY19")+INDIRECT("BG19")+INDIRECT("BO19")</f>
        <v>0</v>
      </c>
      <c r="N19" s="32">
        <f ca="1">INDIRECT("T19")+INDIRECT("U19")+INDIRECT("V19")+INDIRECT("W19")+INDIRECT("X19")+INDIRECT("Y19")+INDIRECT("Z19")+INDIRECT("AA19")</f>
        <v>0</v>
      </c>
      <c r="O19" s="33">
        <f ca="1">INDIRECT("AB19")+INDIRECT("AC19")+INDIRECT("AD19")+INDIRECT("AE19")+INDIRECT("AF19")+INDIRECT("AG19")+INDIRECT("AH19")+INDIRECT("AI19")</f>
        <v>223</v>
      </c>
      <c r="P19" s="33">
        <f ca="1">INDIRECT("AJ19")+INDIRECT("AK19")+INDIRECT("AL19")+INDIRECT("AM19")+INDIRECT("AN19")+INDIRECT("AO19")+INDIRECT("AP19")+INDIRECT("AQ19")</f>
        <v>0</v>
      </c>
      <c r="Q19" s="33">
        <f ca="1">INDIRECT("AR19")+INDIRECT("AS19")+INDIRECT("AT19")+INDIRECT("AU19")+INDIRECT("AV19")+INDIRECT("AW19")+INDIRECT("AX19")+INDIRECT("AY19")</f>
        <v>0</v>
      </c>
      <c r="R19" s="33">
        <f ca="1">INDIRECT("AZ19")+INDIRECT("BA19")+INDIRECT("BB19")+INDIRECT("BC19")+INDIRECT("BD19")+INDIRECT("BE19")+INDIRECT("BF19")+INDIRECT("BG19")</f>
        <v>0</v>
      </c>
      <c r="S19" s="33">
        <f ca="1">INDIRECT("BH19")+INDIRECT("BI19")+INDIRECT("BJ19")+INDIRECT("BK19")+INDIRECT("BL19")+INDIRECT("BM19")+INDIRECT("BN19")+INDIRECT("BO19")</f>
        <v>0</v>
      </c>
      <c r="T19" s="34"/>
      <c r="U19" s="35"/>
      <c r="V19" s="35"/>
      <c r="W19" s="35"/>
      <c r="X19" s="35"/>
      <c r="Y19" s="35"/>
      <c r="Z19" s="35"/>
      <c r="AA19" s="35"/>
      <c r="AB19" s="34"/>
      <c r="AC19" s="35"/>
      <c r="AD19" s="35">
        <v>63</v>
      </c>
      <c r="AE19" s="35">
        <v>60</v>
      </c>
      <c r="AF19" s="35">
        <v>50</v>
      </c>
      <c r="AG19" s="35">
        <v>50</v>
      </c>
      <c r="AH19" s="35"/>
      <c r="AI19" s="35"/>
      <c r="AJ19" s="34"/>
      <c r="AK19" s="35"/>
      <c r="AL19" s="35"/>
      <c r="AM19" s="35"/>
      <c r="AN19" s="35"/>
      <c r="AO19" s="35"/>
      <c r="AP19" s="35"/>
      <c r="AQ19" s="35"/>
      <c r="AR19" s="34"/>
      <c r="AS19" s="35"/>
      <c r="AT19" s="35"/>
      <c r="AU19" s="35"/>
      <c r="AV19" s="35"/>
      <c r="AW19" s="35"/>
      <c r="AX19" s="35"/>
      <c r="AY19" s="35"/>
      <c r="AZ19" s="34"/>
      <c r="BA19" s="35"/>
      <c r="BB19" s="35"/>
      <c r="BC19" s="35"/>
      <c r="BD19" s="35"/>
      <c r="BE19" s="35"/>
      <c r="BF19" s="35"/>
      <c r="BG19" s="35"/>
      <c r="BH19" s="34"/>
      <c r="BI19" s="35"/>
      <c r="BJ19" s="35"/>
      <c r="BK19" s="35"/>
      <c r="BL19" s="35"/>
      <c r="BM19" s="35"/>
      <c r="BN19" s="35"/>
      <c r="BO19" s="36"/>
      <c r="BP19" s="9">
        <v>13000000183</v>
      </c>
      <c r="BQ19" s="1" t="s">
        <v>3</v>
      </c>
      <c r="BR19" s="1" t="s">
        <v>0</v>
      </c>
      <c r="BS19" s="1" t="s">
        <v>0</v>
      </c>
      <c r="BT19" s="1" t="s">
        <v>0</v>
      </c>
      <c r="BU19" s="1" t="s">
        <v>0</v>
      </c>
      <c r="BW19" s="1">
        <f ca="1">INDIRECT("T19")+2*INDIRECT("AB19")+3*INDIRECT("AJ19")+4*INDIRECT("AR19")+5*INDIRECT("AZ19")+6*INDIRECT("BH19")</f>
        <v>0</v>
      </c>
      <c r="BX19" s="1">
        <v>0</v>
      </c>
      <c r="BY19" s="1">
        <f ca="1">INDIRECT("U19")+2*INDIRECT("AC19")+3*INDIRECT("AK19")+4*INDIRECT("AS19")+5*INDIRECT("BA19")+6*INDIRECT("BI19")</f>
        <v>0</v>
      </c>
      <c r="BZ19" s="1">
        <v>0</v>
      </c>
      <c r="CA19" s="1">
        <f ca="1">INDIRECT("V19")+2*INDIRECT("AD19")+3*INDIRECT("AL19")+4*INDIRECT("AT19")+5*INDIRECT("BB19")+6*INDIRECT("BJ19")</f>
        <v>126</v>
      </c>
      <c r="CB19" s="1">
        <v>126</v>
      </c>
      <c r="CC19" s="1">
        <f ca="1">INDIRECT("W19")+2*INDIRECT("AE19")+3*INDIRECT("AM19")+4*INDIRECT("AU19")+5*INDIRECT("BC19")+6*INDIRECT("BK19")</f>
        <v>120</v>
      </c>
      <c r="CD19" s="1">
        <v>120</v>
      </c>
      <c r="CE19" s="1">
        <f ca="1">INDIRECT("X19")+2*INDIRECT("AF19")+3*INDIRECT("AN19")+4*INDIRECT("AV19")+5*INDIRECT("BD19")+6*INDIRECT("BL19")</f>
        <v>100</v>
      </c>
      <c r="CF19" s="1">
        <v>100</v>
      </c>
      <c r="CG19" s="1">
        <f ca="1">INDIRECT("Y19")+2*INDIRECT("AG19")+3*INDIRECT("AO19")+4*INDIRECT("AW19")+5*INDIRECT("BE19")+6*INDIRECT("BM19")</f>
        <v>100</v>
      </c>
      <c r="CH19" s="1">
        <v>100</v>
      </c>
      <c r="CI19" s="1">
        <f ca="1">INDIRECT("Z19")+2*INDIRECT("AH19")+3*INDIRECT("AP19")+4*INDIRECT("AX19")+5*INDIRECT("BF19")+6*INDIRECT("BN19")</f>
        <v>0</v>
      </c>
      <c r="CJ19" s="1">
        <v>0</v>
      </c>
      <c r="CK19" s="1">
        <f ca="1">INDIRECT("AA19")+2*INDIRECT("AI19")+3*INDIRECT("AQ19")+4*INDIRECT("AY19")+5*INDIRECT("BG19")+6*INDIRECT("BO19")</f>
        <v>0</v>
      </c>
      <c r="CL19" s="1">
        <v>0</v>
      </c>
      <c r="CM19" s="1">
        <f ca="1">INDIRECT("T19")+2*INDIRECT("U19")+3*INDIRECT("V19")+4*INDIRECT("W19")+5*INDIRECT("X19")+6*INDIRECT("Y19")+7*INDIRECT("Z19")+8*INDIRECT("AA19")</f>
        <v>0</v>
      </c>
      <c r="CN19" s="1">
        <v>0</v>
      </c>
      <c r="CO19" s="1">
        <f ca="1">INDIRECT("AB19")+2*INDIRECT("AC19")+3*INDIRECT("AD19")+4*INDIRECT("AE19")+5*INDIRECT("AF19")+6*INDIRECT("AG19")+7*INDIRECT("AH19")+8*INDIRECT("AI19")</f>
        <v>979</v>
      </c>
      <c r="CP19" s="1">
        <v>979</v>
      </c>
      <c r="CQ19" s="1">
        <f ca="1">INDIRECT("AJ19")+2*INDIRECT("AK19")+3*INDIRECT("AL19")+4*INDIRECT("AM19")+5*INDIRECT("AN19")+6*INDIRECT("AO19")+7*INDIRECT("AP19")+8*INDIRECT("AQ19")</f>
        <v>0</v>
      </c>
      <c r="CR19" s="1">
        <v>0</v>
      </c>
      <c r="CS19" s="1">
        <f ca="1">INDIRECT("AR19")+2*INDIRECT("AS19")+3*INDIRECT("AT19")+4*INDIRECT("AU19")+5*INDIRECT("AV19")+6*INDIRECT("AW19")+7*INDIRECT("AX19")+8*INDIRECT("AY19")</f>
        <v>0</v>
      </c>
      <c r="CT19" s="1">
        <v>0</v>
      </c>
      <c r="CU19" s="1">
        <f ca="1">INDIRECT("AZ19")+2*INDIRECT("BA19")+3*INDIRECT("BB19")+4*INDIRECT("BC19")+5*INDIRECT("BD19")+6*INDIRECT("BE19")+7*INDIRECT("BF19")+8*INDIRECT("BG19")</f>
        <v>0</v>
      </c>
      <c r="CV19" s="1">
        <v>0</v>
      </c>
      <c r="CW19" s="1">
        <f ca="1">INDIRECT("BH19")+2*INDIRECT("BI19")+3*INDIRECT("BJ19")+4*INDIRECT("BK19")+5*INDIRECT("BL19")+6*INDIRECT("BM19")+7*INDIRECT("BN19")+8*INDIRECT("BO19")</f>
        <v>0</v>
      </c>
      <c r="CX19" s="1">
        <v>0</v>
      </c>
    </row>
    <row r="20" spans="1:73" ht="11.25">
      <c r="A20" s="1" t="s">
        <v>0</v>
      </c>
      <c r="B20" s="1" t="s">
        <v>15</v>
      </c>
      <c r="C20" s="1" t="s">
        <v>0</v>
      </c>
      <c r="D20" s="1" t="s">
        <v>16</v>
      </c>
      <c r="E20" s="1" t="s">
        <v>6</v>
      </c>
      <c r="F20" s="7">
        <f>SUM(F19:F19)</f>
        <v>0</v>
      </c>
      <c r="G20" s="6">
        <f>SUM(G19:G19)</f>
        <v>0</v>
      </c>
      <c r="H20" s="6">
        <f>SUM(H19:H19)</f>
        <v>63</v>
      </c>
      <c r="I20" s="6">
        <f>SUM(I19:I19)</f>
        <v>60</v>
      </c>
      <c r="J20" s="6">
        <f>SUM(J19:J19)</f>
        <v>50</v>
      </c>
      <c r="K20" s="6">
        <f>SUM(K19:K19)</f>
        <v>50</v>
      </c>
      <c r="L20" s="6">
        <f>SUM(L19:L19)</f>
        <v>0</v>
      </c>
      <c r="M20" s="6">
        <f>SUM(M19:M19)</f>
        <v>0</v>
      </c>
      <c r="N20" s="7">
        <f>SUM(N19:N19)</f>
        <v>0</v>
      </c>
      <c r="O20" s="6">
        <f>SUM(O19:O19)</f>
        <v>223</v>
      </c>
      <c r="P20" s="6">
        <f>SUM(P19:P19)</f>
        <v>0</v>
      </c>
      <c r="Q20" s="6">
        <f>SUM(Q19:Q19)</f>
        <v>0</v>
      </c>
      <c r="R20" s="6">
        <f>SUM(R19:R19)</f>
        <v>0</v>
      </c>
      <c r="S20" s="6">
        <f>SUM(S19:S19)</f>
        <v>0</v>
      </c>
      <c r="T20" s="8"/>
      <c r="U20" s="5"/>
      <c r="V20" s="5"/>
      <c r="W20" s="5"/>
      <c r="X20" s="5"/>
      <c r="Y20" s="5"/>
      <c r="Z20" s="5"/>
      <c r="AA20" s="5"/>
      <c r="AB20" s="8"/>
      <c r="AC20" s="5"/>
      <c r="AD20" s="5"/>
      <c r="AE20" s="5"/>
      <c r="AF20" s="5"/>
      <c r="AG20" s="5"/>
      <c r="AH20" s="5"/>
      <c r="AI20" s="5"/>
      <c r="AJ20" s="8"/>
      <c r="AK20" s="5"/>
      <c r="AL20" s="5"/>
      <c r="AM20" s="5"/>
      <c r="AN20" s="5"/>
      <c r="AO20" s="5"/>
      <c r="AP20" s="5"/>
      <c r="AQ20" s="5"/>
      <c r="AR20" s="8"/>
      <c r="AS20" s="5"/>
      <c r="AT20" s="5"/>
      <c r="AU20" s="5"/>
      <c r="AV20" s="5"/>
      <c r="AW20" s="5"/>
      <c r="AX20" s="5"/>
      <c r="AY20" s="5"/>
      <c r="AZ20" s="8"/>
      <c r="BA20" s="5"/>
      <c r="BB20" s="5"/>
      <c r="BC20" s="5"/>
      <c r="BD20" s="5"/>
      <c r="BE20" s="5"/>
      <c r="BF20" s="5"/>
      <c r="BG20" s="5"/>
      <c r="BH20" s="8"/>
      <c r="BI20" s="5"/>
      <c r="BJ20" s="5"/>
      <c r="BK20" s="5"/>
      <c r="BL20" s="5"/>
      <c r="BM20" s="5"/>
      <c r="BN20" s="5"/>
      <c r="BO20" s="5"/>
      <c r="BP20" s="9">
        <v>0</v>
      </c>
      <c r="BQ20" s="1" t="s">
        <v>0</v>
      </c>
      <c r="BR20" s="1" t="s">
        <v>0</v>
      </c>
      <c r="BS20" s="1" t="s">
        <v>0</v>
      </c>
      <c r="BT20" s="1" t="s">
        <v>0</v>
      </c>
      <c r="BU20" s="1" t="s">
        <v>0</v>
      </c>
    </row>
    <row r="21" spans="1:73" ht="11.25">
      <c r="A21" s="25"/>
      <c r="B21" s="25"/>
      <c r="C21" s="27" t="s">
        <v>60</v>
      </c>
      <c r="D21" s="26" t="s">
        <v>0</v>
      </c>
      <c r="E21" s="1" t="s">
        <v>0</v>
      </c>
      <c r="F21" s="7"/>
      <c r="G21" s="6"/>
      <c r="H21" s="6"/>
      <c r="I21" s="6"/>
      <c r="J21" s="6"/>
      <c r="K21" s="6"/>
      <c r="L21" s="6"/>
      <c r="M21" s="6"/>
      <c r="N21" s="7"/>
      <c r="O21" s="6"/>
      <c r="P21" s="6"/>
      <c r="Q21" s="6"/>
      <c r="R21" s="6"/>
      <c r="S21" s="6"/>
      <c r="T21" s="8"/>
      <c r="U21" s="5"/>
      <c r="V21" s="5"/>
      <c r="W21" s="5"/>
      <c r="X21" s="5"/>
      <c r="Y21" s="5"/>
      <c r="Z21" s="5"/>
      <c r="AA21" s="5"/>
      <c r="AB21" s="8"/>
      <c r="AC21" s="5"/>
      <c r="AD21" s="5"/>
      <c r="AE21" s="5"/>
      <c r="AF21" s="5"/>
      <c r="AG21" s="5"/>
      <c r="AH21" s="5"/>
      <c r="AI21" s="5"/>
      <c r="AJ21" s="8"/>
      <c r="AK21" s="5"/>
      <c r="AL21" s="5"/>
      <c r="AM21" s="5"/>
      <c r="AN21" s="5"/>
      <c r="AO21" s="5"/>
      <c r="AP21" s="5"/>
      <c r="AQ21" s="5"/>
      <c r="AR21" s="8"/>
      <c r="AS21" s="5"/>
      <c r="AT21" s="5"/>
      <c r="AU21" s="5"/>
      <c r="AV21" s="5"/>
      <c r="AW21" s="5"/>
      <c r="AX21" s="5"/>
      <c r="AY21" s="5"/>
      <c r="AZ21" s="8"/>
      <c r="BA21" s="5"/>
      <c r="BB21" s="5"/>
      <c r="BC21" s="5"/>
      <c r="BD21" s="5"/>
      <c r="BE21" s="5"/>
      <c r="BF21" s="5"/>
      <c r="BG21" s="5"/>
      <c r="BH21" s="8"/>
      <c r="BI21" s="5"/>
      <c r="BJ21" s="5"/>
      <c r="BK21" s="5"/>
      <c r="BL21" s="5"/>
      <c r="BM21" s="5"/>
      <c r="BN21" s="5"/>
      <c r="BO21" s="5"/>
      <c r="BP21" s="9">
        <v>0</v>
      </c>
      <c r="BQ21" s="1" t="s">
        <v>0</v>
      </c>
      <c r="BR21" s="1" t="s">
        <v>0</v>
      </c>
      <c r="BS21" s="1" t="s">
        <v>0</v>
      </c>
      <c r="BT21" s="1" t="s">
        <v>0</v>
      </c>
      <c r="BU21" s="1" t="s">
        <v>0</v>
      </c>
    </row>
    <row r="22" spans="1:102" ht="11.25">
      <c r="A22" s="30" t="s">
        <v>1</v>
      </c>
      <c r="B22" s="31" t="str">
        <f>HYPERLINK("http://www.dot.ca.gov/hq/transprog/stip2004/ff_sheets/02-2384.xls","2384")</f>
        <v>2384</v>
      </c>
      <c r="C22" s="30" t="s">
        <v>0</v>
      </c>
      <c r="D22" s="30" t="s">
        <v>14</v>
      </c>
      <c r="E22" s="30" t="s">
        <v>3</v>
      </c>
      <c r="F22" s="32">
        <f ca="1">INDIRECT("T22")+INDIRECT("AB22")+INDIRECT("AJ22")+INDIRECT("AR22")+INDIRECT("AZ22")+INDIRECT("BH22")</f>
        <v>0</v>
      </c>
      <c r="G22" s="33">
        <f ca="1">INDIRECT("U22")+INDIRECT("AC22")+INDIRECT("AK22")+INDIRECT("AS22")+INDIRECT("BA22")+INDIRECT("BI22")</f>
        <v>0</v>
      </c>
      <c r="H22" s="33">
        <f ca="1">INDIRECT("V22")+INDIRECT("AD22")+INDIRECT("AL22")+INDIRECT("AT22")+INDIRECT("BB22")+INDIRECT("BJ22")</f>
        <v>130</v>
      </c>
      <c r="I22" s="33">
        <f ca="1">INDIRECT("W22")+INDIRECT("AE22")+INDIRECT("AM22")+INDIRECT("AU22")+INDIRECT("BC22")+INDIRECT("BK22")</f>
        <v>0</v>
      </c>
      <c r="J22" s="33">
        <f ca="1">INDIRECT("X22")+INDIRECT("AF22")+INDIRECT("AN22")+INDIRECT("AV22")+INDIRECT("BD22")+INDIRECT("BL22")</f>
        <v>0</v>
      </c>
      <c r="K22" s="33">
        <f ca="1">INDIRECT("Y22")+INDIRECT("AG22")+INDIRECT("AO22")+INDIRECT("AW22")+INDIRECT("BE22")+INDIRECT("BM22")</f>
        <v>0</v>
      </c>
      <c r="L22" s="33">
        <f ca="1">INDIRECT("Z22")+INDIRECT("AH22")+INDIRECT("AP22")+INDIRECT("AX22")+INDIRECT("BF22")+INDIRECT("BN22")</f>
        <v>0</v>
      </c>
      <c r="M22" s="33">
        <f ca="1">INDIRECT("AA22")+INDIRECT("AI22")+INDIRECT("AQ22")+INDIRECT("AY22")+INDIRECT("BG22")+INDIRECT("BO22")</f>
        <v>0</v>
      </c>
      <c r="N22" s="32">
        <f ca="1">INDIRECT("T22")+INDIRECT("U22")+INDIRECT("V22")+INDIRECT("W22")+INDIRECT("X22")+INDIRECT("Y22")+INDIRECT("Z22")+INDIRECT("AA22")</f>
        <v>0</v>
      </c>
      <c r="O22" s="33">
        <f ca="1">INDIRECT("AB22")+INDIRECT("AC22")+INDIRECT("AD22")+INDIRECT("AE22")+INDIRECT("AF22")+INDIRECT("AG22")+INDIRECT("AH22")+INDIRECT("AI22")</f>
        <v>130</v>
      </c>
      <c r="P22" s="33">
        <f ca="1">INDIRECT("AJ22")+INDIRECT("AK22")+INDIRECT("AL22")+INDIRECT("AM22")+INDIRECT("AN22")+INDIRECT("AO22")+INDIRECT("AP22")+INDIRECT("AQ22")</f>
        <v>0</v>
      </c>
      <c r="Q22" s="33">
        <f ca="1">INDIRECT("AR22")+INDIRECT("AS22")+INDIRECT("AT22")+INDIRECT("AU22")+INDIRECT("AV22")+INDIRECT("AW22")+INDIRECT("AX22")+INDIRECT("AY22")</f>
        <v>0</v>
      </c>
      <c r="R22" s="33">
        <f ca="1">INDIRECT("AZ22")+INDIRECT("BA22")+INDIRECT("BB22")+INDIRECT("BC22")+INDIRECT("BD22")+INDIRECT("BE22")+INDIRECT("BF22")+INDIRECT("BG22")</f>
        <v>0</v>
      </c>
      <c r="S22" s="33">
        <f ca="1">INDIRECT("BH22")+INDIRECT("BI22")+INDIRECT("BJ22")+INDIRECT("BK22")+INDIRECT("BL22")+INDIRECT("BM22")+INDIRECT("BN22")+INDIRECT("BO22")</f>
        <v>0</v>
      </c>
      <c r="T22" s="34"/>
      <c r="U22" s="35"/>
      <c r="V22" s="35"/>
      <c r="W22" s="35"/>
      <c r="X22" s="35"/>
      <c r="Y22" s="35"/>
      <c r="Z22" s="35"/>
      <c r="AA22" s="35"/>
      <c r="AB22" s="34"/>
      <c r="AC22" s="35"/>
      <c r="AD22" s="35">
        <v>130</v>
      </c>
      <c r="AE22" s="35"/>
      <c r="AF22" s="35"/>
      <c r="AG22" s="35"/>
      <c r="AH22" s="35"/>
      <c r="AI22" s="35"/>
      <c r="AJ22" s="34"/>
      <c r="AK22" s="35"/>
      <c r="AL22" s="35"/>
      <c r="AM22" s="35"/>
      <c r="AN22" s="35"/>
      <c r="AO22" s="35"/>
      <c r="AP22" s="35"/>
      <c r="AQ22" s="35"/>
      <c r="AR22" s="34"/>
      <c r="AS22" s="35"/>
      <c r="AT22" s="35"/>
      <c r="AU22" s="35"/>
      <c r="AV22" s="35"/>
      <c r="AW22" s="35"/>
      <c r="AX22" s="35"/>
      <c r="AY22" s="35"/>
      <c r="AZ22" s="34"/>
      <c r="BA22" s="35"/>
      <c r="BB22" s="35"/>
      <c r="BC22" s="35"/>
      <c r="BD22" s="35"/>
      <c r="BE22" s="35"/>
      <c r="BF22" s="35"/>
      <c r="BG22" s="35"/>
      <c r="BH22" s="34"/>
      <c r="BI22" s="35"/>
      <c r="BJ22" s="35"/>
      <c r="BK22" s="35"/>
      <c r="BL22" s="35"/>
      <c r="BM22" s="35"/>
      <c r="BN22" s="35"/>
      <c r="BO22" s="36"/>
      <c r="BP22" s="9">
        <v>13000001270</v>
      </c>
      <c r="BQ22" s="1" t="s">
        <v>3</v>
      </c>
      <c r="BR22" s="1" t="s">
        <v>0</v>
      </c>
      <c r="BS22" s="1" t="s">
        <v>0</v>
      </c>
      <c r="BT22" s="1" t="s">
        <v>0</v>
      </c>
      <c r="BU22" s="1" t="s">
        <v>0</v>
      </c>
      <c r="BW22" s="1">
        <f ca="1">INDIRECT("T22")+2*INDIRECT("AB22")+3*INDIRECT("AJ22")+4*INDIRECT("AR22")+5*INDIRECT("AZ22")+6*INDIRECT("BH22")</f>
        <v>0</v>
      </c>
      <c r="BX22" s="1">
        <v>0</v>
      </c>
      <c r="BY22" s="1">
        <f ca="1">INDIRECT("U22")+2*INDIRECT("AC22")+3*INDIRECT("AK22")+4*INDIRECT("AS22")+5*INDIRECT("BA22")+6*INDIRECT("BI22")</f>
        <v>0</v>
      </c>
      <c r="BZ22" s="1">
        <v>0</v>
      </c>
      <c r="CA22" s="1">
        <f ca="1">INDIRECT("V22")+2*INDIRECT("AD22")+3*INDIRECT("AL22")+4*INDIRECT("AT22")+5*INDIRECT("BB22")+6*INDIRECT("BJ22")</f>
        <v>260</v>
      </c>
      <c r="CB22" s="1">
        <v>260</v>
      </c>
      <c r="CC22" s="1">
        <f ca="1">INDIRECT("W22")+2*INDIRECT("AE22")+3*INDIRECT("AM22")+4*INDIRECT("AU22")+5*INDIRECT("BC22")+6*INDIRECT("BK22")</f>
        <v>0</v>
      </c>
      <c r="CD22" s="1">
        <v>0</v>
      </c>
      <c r="CE22" s="1">
        <f ca="1">INDIRECT("X22")+2*INDIRECT("AF22")+3*INDIRECT("AN22")+4*INDIRECT("AV22")+5*INDIRECT("BD22")+6*INDIRECT("BL22")</f>
        <v>0</v>
      </c>
      <c r="CF22" s="1">
        <v>0</v>
      </c>
      <c r="CG22" s="1">
        <f ca="1">INDIRECT("Y22")+2*INDIRECT("AG22")+3*INDIRECT("AO22")+4*INDIRECT("AW22")+5*INDIRECT("BE22")+6*INDIRECT("BM22")</f>
        <v>0</v>
      </c>
      <c r="CH22" s="1">
        <v>0</v>
      </c>
      <c r="CI22" s="1">
        <f ca="1">INDIRECT("Z22")+2*INDIRECT("AH22")+3*INDIRECT("AP22")+4*INDIRECT("AX22")+5*INDIRECT("BF22")+6*INDIRECT("BN22")</f>
        <v>0</v>
      </c>
      <c r="CJ22" s="1">
        <v>0</v>
      </c>
      <c r="CK22" s="1">
        <f ca="1">INDIRECT("AA22")+2*INDIRECT("AI22")+3*INDIRECT("AQ22")+4*INDIRECT("AY22")+5*INDIRECT("BG22")+6*INDIRECT("BO22")</f>
        <v>0</v>
      </c>
      <c r="CL22" s="1">
        <v>0</v>
      </c>
      <c r="CM22" s="1">
        <f ca="1">INDIRECT("T22")+2*INDIRECT("U22")+3*INDIRECT("V22")+4*INDIRECT("W22")+5*INDIRECT("X22")+6*INDIRECT("Y22")+7*INDIRECT("Z22")+8*INDIRECT("AA22")</f>
        <v>0</v>
      </c>
      <c r="CN22" s="1">
        <v>0</v>
      </c>
      <c r="CO22" s="1">
        <f ca="1">INDIRECT("AB22")+2*INDIRECT("AC22")+3*INDIRECT("AD22")+4*INDIRECT("AE22")+5*INDIRECT("AF22")+6*INDIRECT("AG22")+7*INDIRECT("AH22")+8*INDIRECT("AI22")</f>
        <v>390</v>
      </c>
      <c r="CP22" s="1">
        <v>390</v>
      </c>
      <c r="CQ22" s="1">
        <f ca="1">INDIRECT("AJ22")+2*INDIRECT("AK22")+3*INDIRECT("AL22")+4*INDIRECT("AM22")+5*INDIRECT("AN22")+6*INDIRECT("AO22")+7*INDIRECT("AP22")+8*INDIRECT("AQ22")</f>
        <v>0</v>
      </c>
      <c r="CR22" s="1">
        <v>0</v>
      </c>
      <c r="CS22" s="1">
        <f ca="1">INDIRECT("AR22")+2*INDIRECT("AS22")+3*INDIRECT("AT22")+4*INDIRECT("AU22")+5*INDIRECT("AV22")+6*INDIRECT("AW22")+7*INDIRECT("AX22")+8*INDIRECT("AY22")</f>
        <v>0</v>
      </c>
      <c r="CT22" s="1">
        <v>0</v>
      </c>
      <c r="CU22" s="1">
        <f ca="1">INDIRECT("AZ22")+2*INDIRECT("BA22")+3*INDIRECT("BB22")+4*INDIRECT("BC22")+5*INDIRECT("BD22")+6*INDIRECT("BE22")+7*INDIRECT("BF22")+8*INDIRECT("BG22")</f>
        <v>0</v>
      </c>
      <c r="CV22" s="1">
        <v>0</v>
      </c>
      <c r="CW22" s="1">
        <f ca="1">INDIRECT("BH22")+2*INDIRECT("BI22")+3*INDIRECT("BJ22")+4*INDIRECT("BK22")+5*INDIRECT("BL22")+6*INDIRECT("BM22")+7*INDIRECT("BN22")+8*INDIRECT("BO22")</f>
        <v>0</v>
      </c>
      <c r="CX22" s="1">
        <v>0</v>
      </c>
    </row>
    <row r="23" spans="1:102" ht="11.25">
      <c r="A23" s="1" t="s">
        <v>0</v>
      </c>
      <c r="B23" s="1" t="s">
        <v>17</v>
      </c>
      <c r="C23" s="1" t="s">
        <v>0</v>
      </c>
      <c r="D23" s="1" t="s">
        <v>18</v>
      </c>
      <c r="E23" s="1" t="s">
        <v>19</v>
      </c>
      <c r="F23" s="7">
        <f ca="1">INDIRECT("T23")+INDIRECT("AB23")+INDIRECT("AJ23")+INDIRECT("AR23")+INDIRECT("AZ23")+INDIRECT("BH23")</f>
        <v>106</v>
      </c>
      <c r="G23" s="6">
        <f ca="1">INDIRECT("U23")+INDIRECT("AC23")+INDIRECT("AK23")+INDIRECT("AS23")+INDIRECT("BA23")+INDIRECT("BI23")</f>
        <v>0</v>
      </c>
      <c r="H23" s="6">
        <f ca="1">INDIRECT("V23")+INDIRECT("AD23")+INDIRECT("AL23")+INDIRECT("AT23")+INDIRECT("BB23")+INDIRECT("BJ23")</f>
        <v>520</v>
      </c>
      <c r="I23" s="6">
        <f ca="1">INDIRECT("W23")+INDIRECT("AE23")+INDIRECT("AM23")+INDIRECT("AU23")+INDIRECT("BC23")+INDIRECT("BK23")</f>
        <v>0</v>
      </c>
      <c r="J23" s="6">
        <f ca="1">INDIRECT("X23")+INDIRECT("AF23")+INDIRECT("AN23")+INDIRECT("AV23")+INDIRECT("BD23")+INDIRECT("BL23")</f>
        <v>0</v>
      </c>
      <c r="K23" s="6">
        <f ca="1">INDIRECT("Y23")+INDIRECT("AG23")+INDIRECT("AO23")+INDIRECT("AW23")+INDIRECT("BE23")+INDIRECT("BM23")</f>
        <v>0</v>
      </c>
      <c r="L23" s="6">
        <f ca="1">INDIRECT("Z23")+INDIRECT("AH23")+INDIRECT("AP23")+INDIRECT("AX23")+INDIRECT("BF23")+INDIRECT("BN23")</f>
        <v>0</v>
      </c>
      <c r="M23" s="6">
        <f ca="1">INDIRECT("AA23")+INDIRECT("AI23")+INDIRECT("AQ23")+INDIRECT("AY23")+INDIRECT("BG23")+INDIRECT("BO23")</f>
        <v>0</v>
      </c>
      <c r="N23" s="7">
        <f ca="1">INDIRECT("T23")+INDIRECT("U23")+INDIRECT("V23")+INDIRECT("W23")+INDIRECT("X23")+INDIRECT("Y23")+INDIRECT("Z23")+INDIRECT("AA23")</f>
        <v>0</v>
      </c>
      <c r="O23" s="6">
        <f ca="1">INDIRECT("AB23")+INDIRECT("AC23")+INDIRECT("AD23")+INDIRECT("AE23")+INDIRECT("AF23")+INDIRECT("AG23")+INDIRECT("AH23")+INDIRECT("AI23")</f>
        <v>520</v>
      </c>
      <c r="P23" s="6">
        <f ca="1">INDIRECT("AJ23")+INDIRECT("AK23")+INDIRECT("AL23")+INDIRECT("AM23")+INDIRECT("AN23")+INDIRECT("AO23")+INDIRECT("AP23")+INDIRECT("AQ23")</f>
        <v>19</v>
      </c>
      <c r="Q23" s="6">
        <f ca="1">INDIRECT("AR23")+INDIRECT("AS23")+INDIRECT("AT23")+INDIRECT("AU23")+INDIRECT("AV23")+INDIRECT("AW23")+INDIRECT("AX23")+INDIRECT("AY23")</f>
        <v>87</v>
      </c>
      <c r="R23" s="6">
        <f ca="1">INDIRECT("AZ23")+INDIRECT("BA23")+INDIRECT("BB23")+INDIRECT("BC23")+INDIRECT("BD23")+INDIRECT("BE23")+INDIRECT("BF23")+INDIRECT("BG23")</f>
        <v>0</v>
      </c>
      <c r="S23" s="6">
        <f ca="1">INDIRECT("BH23")+INDIRECT("BI23")+INDIRECT("BJ23")+INDIRECT("BK23")+INDIRECT("BL23")+INDIRECT("BM23")+INDIRECT("BN23")+INDIRECT("BO23")</f>
        <v>0</v>
      </c>
      <c r="T23" s="28"/>
      <c r="U23" s="29"/>
      <c r="V23" s="29"/>
      <c r="W23" s="29"/>
      <c r="X23" s="29"/>
      <c r="Y23" s="29"/>
      <c r="Z23" s="29"/>
      <c r="AA23" s="29"/>
      <c r="AB23" s="28"/>
      <c r="AC23" s="29"/>
      <c r="AD23" s="29">
        <v>520</v>
      </c>
      <c r="AE23" s="29"/>
      <c r="AF23" s="29"/>
      <c r="AG23" s="29"/>
      <c r="AH23" s="29"/>
      <c r="AI23" s="29"/>
      <c r="AJ23" s="28">
        <v>19</v>
      </c>
      <c r="AK23" s="29"/>
      <c r="AL23" s="29"/>
      <c r="AM23" s="29"/>
      <c r="AN23" s="29"/>
      <c r="AO23" s="29"/>
      <c r="AP23" s="29"/>
      <c r="AQ23" s="29"/>
      <c r="AR23" s="28">
        <v>87</v>
      </c>
      <c r="AS23" s="29"/>
      <c r="AT23" s="29"/>
      <c r="AU23" s="29"/>
      <c r="AV23" s="29"/>
      <c r="AW23" s="29"/>
      <c r="AX23" s="29"/>
      <c r="AY23" s="29"/>
      <c r="AZ23" s="28"/>
      <c r="BA23" s="29"/>
      <c r="BB23" s="29"/>
      <c r="BC23" s="29"/>
      <c r="BD23" s="29"/>
      <c r="BE23" s="29"/>
      <c r="BF23" s="29"/>
      <c r="BG23" s="29"/>
      <c r="BH23" s="28"/>
      <c r="BI23" s="29"/>
      <c r="BJ23" s="29"/>
      <c r="BK23" s="29"/>
      <c r="BL23" s="29"/>
      <c r="BM23" s="29"/>
      <c r="BN23" s="29"/>
      <c r="BO23" s="29"/>
      <c r="BP23" s="9">
        <v>0</v>
      </c>
      <c r="BQ23" s="1" t="s">
        <v>0</v>
      </c>
      <c r="BR23" s="1" t="s">
        <v>0</v>
      </c>
      <c r="BS23" s="1" t="s">
        <v>0</v>
      </c>
      <c r="BT23" s="1" t="s">
        <v>0</v>
      </c>
      <c r="BU23" s="1" t="s">
        <v>0</v>
      </c>
      <c r="BW23" s="1">
        <f ca="1">INDIRECT("T23")+2*INDIRECT("AB23")+3*INDIRECT("AJ23")+4*INDIRECT("AR23")+5*INDIRECT("AZ23")+6*INDIRECT("BH23")</f>
        <v>405</v>
      </c>
      <c r="BX23" s="1">
        <v>405</v>
      </c>
      <c r="BY23" s="1">
        <f ca="1">INDIRECT("U23")+2*INDIRECT("AC23")+3*INDIRECT("AK23")+4*INDIRECT("AS23")+5*INDIRECT("BA23")+6*INDIRECT("BI23")</f>
        <v>0</v>
      </c>
      <c r="BZ23" s="1">
        <v>0</v>
      </c>
      <c r="CA23" s="1">
        <f ca="1">INDIRECT("V23")+2*INDIRECT("AD23")+3*INDIRECT("AL23")+4*INDIRECT("AT23")+5*INDIRECT("BB23")+6*INDIRECT("BJ23")</f>
        <v>1040</v>
      </c>
      <c r="CB23" s="1">
        <v>1040</v>
      </c>
      <c r="CC23" s="1">
        <f ca="1">INDIRECT("W23")+2*INDIRECT("AE23")+3*INDIRECT("AM23")+4*INDIRECT("AU23")+5*INDIRECT("BC23")+6*INDIRECT("BK23")</f>
        <v>0</v>
      </c>
      <c r="CD23" s="1">
        <v>0</v>
      </c>
      <c r="CE23" s="1">
        <f ca="1">INDIRECT("X23")+2*INDIRECT("AF23")+3*INDIRECT("AN23")+4*INDIRECT("AV23")+5*INDIRECT("BD23")+6*INDIRECT("BL23")</f>
        <v>0</v>
      </c>
      <c r="CF23" s="1">
        <v>0</v>
      </c>
      <c r="CG23" s="1">
        <f ca="1">INDIRECT("Y23")+2*INDIRECT("AG23")+3*INDIRECT("AO23")+4*INDIRECT("AW23")+5*INDIRECT("BE23")+6*INDIRECT("BM23")</f>
        <v>0</v>
      </c>
      <c r="CH23" s="1">
        <v>0</v>
      </c>
      <c r="CI23" s="1">
        <f ca="1">INDIRECT("Z23")+2*INDIRECT("AH23")+3*INDIRECT("AP23")+4*INDIRECT("AX23")+5*INDIRECT("BF23")+6*INDIRECT("BN23")</f>
        <v>0</v>
      </c>
      <c r="CJ23" s="1">
        <v>0</v>
      </c>
      <c r="CK23" s="1">
        <f ca="1">INDIRECT("AA23")+2*INDIRECT("AI23")+3*INDIRECT("AQ23")+4*INDIRECT("AY23")+5*INDIRECT("BG23")+6*INDIRECT("BO23")</f>
        <v>0</v>
      </c>
      <c r="CL23" s="1">
        <v>0</v>
      </c>
      <c r="CM23" s="1">
        <f ca="1">INDIRECT("T23")+2*INDIRECT("U23")+3*INDIRECT("V23")+4*INDIRECT("W23")+5*INDIRECT("X23")+6*INDIRECT("Y23")+7*INDIRECT("Z23")+8*INDIRECT("AA23")</f>
        <v>0</v>
      </c>
      <c r="CN23" s="1">
        <v>0</v>
      </c>
      <c r="CO23" s="1">
        <f ca="1">INDIRECT("AB23")+2*INDIRECT("AC23")+3*INDIRECT("AD23")+4*INDIRECT("AE23")+5*INDIRECT("AF23")+6*INDIRECT("AG23")+7*INDIRECT("AH23")+8*INDIRECT("AI23")</f>
        <v>1560</v>
      </c>
      <c r="CP23" s="1">
        <v>1560</v>
      </c>
      <c r="CQ23" s="1">
        <f ca="1">INDIRECT("AJ23")+2*INDIRECT("AK23")+3*INDIRECT("AL23")+4*INDIRECT("AM23")+5*INDIRECT("AN23")+6*INDIRECT("AO23")+7*INDIRECT("AP23")+8*INDIRECT("AQ23")</f>
        <v>19</v>
      </c>
      <c r="CR23" s="1">
        <v>19</v>
      </c>
      <c r="CS23" s="1">
        <f ca="1">INDIRECT("AR23")+2*INDIRECT("AS23")+3*INDIRECT("AT23")+4*INDIRECT("AU23")+5*INDIRECT("AV23")+6*INDIRECT("AW23")+7*INDIRECT("AX23")+8*INDIRECT("AY23")</f>
        <v>87</v>
      </c>
      <c r="CT23" s="1">
        <v>87</v>
      </c>
      <c r="CU23" s="1">
        <f ca="1">INDIRECT("AZ23")+2*INDIRECT("BA23")+3*INDIRECT("BB23")+4*INDIRECT("BC23")+5*INDIRECT("BD23")+6*INDIRECT("BE23")+7*INDIRECT("BF23")+8*INDIRECT("BG23")</f>
        <v>0</v>
      </c>
      <c r="CV23" s="1">
        <v>0</v>
      </c>
      <c r="CW23" s="1">
        <f ca="1">INDIRECT("BH23")+2*INDIRECT("BI23")+3*INDIRECT("BJ23")+4*INDIRECT("BK23")+5*INDIRECT("BL23")+6*INDIRECT("BM23")+7*INDIRECT("BN23")+8*INDIRECT("BO23")</f>
        <v>0</v>
      </c>
      <c r="CX23" s="1">
        <v>0</v>
      </c>
    </row>
    <row r="24" spans="1:102" ht="11.25">
      <c r="A24" s="25"/>
      <c r="B24" s="25"/>
      <c r="C24" s="27" t="s">
        <v>60</v>
      </c>
      <c r="D24" s="26" t="s">
        <v>0</v>
      </c>
      <c r="E24" s="1" t="s">
        <v>12</v>
      </c>
      <c r="F24" s="7">
        <f ca="1">INDIRECT("T24")+INDIRECT("AB24")+INDIRECT("AJ24")+INDIRECT("AR24")+INDIRECT("AZ24")+INDIRECT("BH24")</f>
        <v>32</v>
      </c>
      <c r="G24" s="6">
        <f ca="1">INDIRECT("U24")+INDIRECT("AC24")+INDIRECT("AK24")+INDIRECT("AS24")+INDIRECT("BA24")+INDIRECT("BI24")</f>
        <v>0</v>
      </c>
      <c r="H24" s="6">
        <f ca="1">INDIRECT("V24")+INDIRECT("AD24")+INDIRECT("AL24")+INDIRECT("AT24")+INDIRECT("BB24")+INDIRECT("BJ24")</f>
        <v>0</v>
      </c>
      <c r="I24" s="6">
        <f ca="1">INDIRECT("W24")+INDIRECT("AE24")+INDIRECT("AM24")+INDIRECT("AU24")+INDIRECT("BC24")+INDIRECT("BK24")</f>
        <v>0</v>
      </c>
      <c r="J24" s="6">
        <f ca="1">INDIRECT("X24")+INDIRECT("AF24")+INDIRECT("AN24")+INDIRECT("AV24")+INDIRECT("BD24")+INDIRECT("BL24")</f>
        <v>0</v>
      </c>
      <c r="K24" s="6">
        <f ca="1">INDIRECT("Y24")+INDIRECT("AG24")+INDIRECT("AO24")+INDIRECT("AW24")+INDIRECT("BE24")+INDIRECT("BM24")</f>
        <v>0</v>
      </c>
      <c r="L24" s="6">
        <f ca="1">INDIRECT("Z24")+INDIRECT("AH24")+INDIRECT("AP24")+INDIRECT("AX24")+INDIRECT("BF24")+INDIRECT("BN24")</f>
        <v>0</v>
      </c>
      <c r="M24" s="6">
        <f ca="1">INDIRECT("AA24")+INDIRECT("AI24")+INDIRECT("AQ24")+INDIRECT("AY24")+INDIRECT("BG24")+INDIRECT("BO24")</f>
        <v>0</v>
      </c>
      <c r="N24" s="7">
        <f ca="1">INDIRECT("T24")+INDIRECT("U24")+INDIRECT("V24")+INDIRECT("W24")+INDIRECT("X24")+INDIRECT("Y24")+INDIRECT("Z24")+INDIRECT("AA24")</f>
        <v>5</v>
      </c>
      <c r="O24" s="6">
        <f ca="1">INDIRECT("AB24")+INDIRECT("AC24")+INDIRECT("AD24")+INDIRECT("AE24")+INDIRECT("AF24")+INDIRECT("AG24")+INDIRECT("AH24")+INDIRECT("AI24")</f>
        <v>0</v>
      </c>
      <c r="P24" s="6">
        <f ca="1">INDIRECT("AJ24")+INDIRECT("AK24")+INDIRECT("AL24")+INDIRECT("AM24")+INDIRECT("AN24")+INDIRECT("AO24")+INDIRECT("AP24")+INDIRECT("AQ24")</f>
        <v>5</v>
      </c>
      <c r="Q24" s="6">
        <f ca="1">INDIRECT("AR24")+INDIRECT("AS24")+INDIRECT("AT24")+INDIRECT("AU24")+INDIRECT("AV24")+INDIRECT("AW24")+INDIRECT("AX24")+INDIRECT("AY24")</f>
        <v>22</v>
      </c>
      <c r="R24" s="6">
        <f ca="1">INDIRECT("AZ24")+INDIRECT("BA24")+INDIRECT("BB24")+INDIRECT("BC24")+INDIRECT("BD24")+INDIRECT("BE24")+INDIRECT("BF24")+INDIRECT("BG24")</f>
        <v>0</v>
      </c>
      <c r="S24" s="6">
        <f ca="1">INDIRECT("BH24")+INDIRECT("BI24")+INDIRECT("BJ24")+INDIRECT("BK24")+INDIRECT("BL24")+INDIRECT("BM24")+INDIRECT("BN24")+INDIRECT("BO24")</f>
        <v>0</v>
      </c>
      <c r="T24" s="28">
        <v>5</v>
      </c>
      <c r="U24" s="29"/>
      <c r="V24" s="29"/>
      <c r="W24" s="29"/>
      <c r="X24" s="29"/>
      <c r="Y24" s="29"/>
      <c r="Z24" s="29"/>
      <c r="AA24" s="29"/>
      <c r="AB24" s="28"/>
      <c r="AC24" s="29"/>
      <c r="AD24" s="29"/>
      <c r="AE24" s="29"/>
      <c r="AF24" s="29"/>
      <c r="AG24" s="29"/>
      <c r="AH24" s="29"/>
      <c r="AI24" s="29"/>
      <c r="AJ24" s="28">
        <v>5</v>
      </c>
      <c r="AK24" s="29"/>
      <c r="AL24" s="29"/>
      <c r="AM24" s="29"/>
      <c r="AN24" s="29"/>
      <c r="AO24" s="29"/>
      <c r="AP24" s="29"/>
      <c r="AQ24" s="29"/>
      <c r="AR24" s="28">
        <v>22</v>
      </c>
      <c r="AS24" s="29"/>
      <c r="AT24" s="29"/>
      <c r="AU24" s="29"/>
      <c r="AV24" s="29"/>
      <c r="AW24" s="29"/>
      <c r="AX24" s="29"/>
      <c r="AY24" s="29"/>
      <c r="AZ24" s="28"/>
      <c r="BA24" s="29"/>
      <c r="BB24" s="29"/>
      <c r="BC24" s="29"/>
      <c r="BD24" s="29"/>
      <c r="BE24" s="29"/>
      <c r="BF24" s="29"/>
      <c r="BG24" s="29"/>
      <c r="BH24" s="28"/>
      <c r="BI24" s="29"/>
      <c r="BJ24" s="29"/>
      <c r="BK24" s="29"/>
      <c r="BL24" s="29"/>
      <c r="BM24" s="29"/>
      <c r="BN24" s="29"/>
      <c r="BO24" s="29"/>
      <c r="BP24" s="9">
        <v>0</v>
      </c>
      <c r="BQ24" s="1" t="s">
        <v>0</v>
      </c>
      <c r="BR24" s="1" t="s">
        <v>0</v>
      </c>
      <c r="BS24" s="1" t="s">
        <v>0</v>
      </c>
      <c r="BT24" s="1" t="s">
        <v>0</v>
      </c>
      <c r="BU24" s="1" t="s">
        <v>0</v>
      </c>
      <c r="BW24" s="1">
        <f ca="1">INDIRECT("T24")+2*INDIRECT("AB24")+3*INDIRECT("AJ24")+4*INDIRECT("AR24")+5*INDIRECT("AZ24")+6*INDIRECT("BH24")</f>
        <v>108</v>
      </c>
      <c r="BX24" s="1">
        <v>108</v>
      </c>
      <c r="BY24" s="1">
        <f ca="1">INDIRECT("U24")+2*INDIRECT("AC24")+3*INDIRECT("AK24")+4*INDIRECT("AS24")+5*INDIRECT("BA24")+6*INDIRECT("BI24")</f>
        <v>0</v>
      </c>
      <c r="BZ24" s="1">
        <v>0</v>
      </c>
      <c r="CA24" s="1">
        <f ca="1">INDIRECT("V24")+2*INDIRECT("AD24")+3*INDIRECT("AL24")+4*INDIRECT("AT24")+5*INDIRECT("BB24")+6*INDIRECT("BJ24")</f>
        <v>0</v>
      </c>
      <c r="CB24" s="1">
        <v>0</v>
      </c>
      <c r="CC24" s="1">
        <f ca="1">INDIRECT("W24")+2*INDIRECT("AE24")+3*INDIRECT("AM24")+4*INDIRECT("AU24")+5*INDIRECT("BC24")+6*INDIRECT("BK24")</f>
        <v>0</v>
      </c>
      <c r="CD24" s="1">
        <v>0</v>
      </c>
      <c r="CE24" s="1">
        <f ca="1">INDIRECT("X24")+2*INDIRECT("AF24")+3*INDIRECT("AN24")+4*INDIRECT("AV24")+5*INDIRECT("BD24")+6*INDIRECT("BL24")</f>
        <v>0</v>
      </c>
      <c r="CF24" s="1">
        <v>0</v>
      </c>
      <c r="CG24" s="1">
        <f ca="1">INDIRECT("Y24")+2*INDIRECT("AG24")+3*INDIRECT("AO24")+4*INDIRECT("AW24")+5*INDIRECT("BE24")+6*INDIRECT("BM24")</f>
        <v>0</v>
      </c>
      <c r="CH24" s="1">
        <v>0</v>
      </c>
      <c r="CI24" s="1">
        <f ca="1">INDIRECT("Z24")+2*INDIRECT("AH24")+3*INDIRECT("AP24")+4*INDIRECT("AX24")+5*INDIRECT("BF24")+6*INDIRECT("BN24")</f>
        <v>0</v>
      </c>
      <c r="CJ24" s="1">
        <v>0</v>
      </c>
      <c r="CK24" s="1">
        <f ca="1">INDIRECT("AA24")+2*INDIRECT("AI24")+3*INDIRECT("AQ24")+4*INDIRECT("AY24")+5*INDIRECT("BG24")+6*INDIRECT("BO24")</f>
        <v>0</v>
      </c>
      <c r="CL24" s="1">
        <v>0</v>
      </c>
      <c r="CM24" s="1">
        <f ca="1">INDIRECT("T24")+2*INDIRECT("U24")+3*INDIRECT("V24")+4*INDIRECT("W24")+5*INDIRECT("X24")+6*INDIRECT("Y24")+7*INDIRECT("Z24")+8*INDIRECT("AA24")</f>
        <v>5</v>
      </c>
      <c r="CN24" s="1">
        <v>5</v>
      </c>
      <c r="CO24" s="1">
        <f ca="1">INDIRECT("AB24")+2*INDIRECT("AC24")+3*INDIRECT("AD24")+4*INDIRECT("AE24")+5*INDIRECT("AF24")+6*INDIRECT("AG24")+7*INDIRECT("AH24")+8*INDIRECT("AI24")</f>
        <v>0</v>
      </c>
      <c r="CP24" s="1">
        <v>0</v>
      </c>
      <c r="CQ24" s="1">
        <f ca="1">INDIRECT("AJ24")+2*INDIRECT("AK24")+3*INDIRECT("AL24")+4*INDIRECT("AM24")+5*INDIRECT("AN24")+6*INDIRECT("AO24")+7*INDIRECT("AP24")+8*INDIRECT("AQ24")</f>
        <v>5</v>
      </c>
      <c r="CR24" s="1">
        <v>5</v>
      </c>
      <c r="CS24" s="1">
        <f ca="1">INDIRECT("AR24")+2*INDIRECT("AS24")+3*INDIRECT("AT24")+4*INDIRECT("AU24")+5*INDIRECT("AV24")+6*INDIRECT("AW24")+7*INDIRECT("AX24")+8*INDIRECT("AY24")</f>
        <v>22</v>
      </c>
      <c r="CT24" s="1">
        <v>22</v>
      </c>
      <c r="CU24" s="1">
        <f ca="1">INDIRECT("AZ24")+2*INDIRECT("BA24")+3*INDIRECT("BB24")+4*INDIRECT("BC24")+5*INDIRECT("BD24")+6*INDIRECT("BE24")+7*INDIRECT("BF24")+8*INDIRECT("BG24")</f>
        <v>0</v>
      </c>
      <c r="CV24" s="1">
        <v>0</v>
      </c>
      <c r="CW24" s="1">
        <f ca="1">INDIRECT("BH24")+2*INDIRECT("BI24")+3*INDIRECT("BJ24")+4*INDIRECT("BK24")+5*INDIRECT("BL24")+6*INDIRECT("BM24")+7*INDIRECT("BN24")+8*INDIRECT("BO24")</f>
        <v>0</v>
      </c>
      <c r="CX24" s="1">
        <v>0</v>
      </c>
    </row>
    <row r="25" spans="1:73" ht="11.25">
      <c r="A25" s="1" t="s">
        <v>0</v>
      </c>
      <c r="B25" s="1" t="s">
        <v>0</v>
      </c>
      <c r="C25" s="1" t="s">
        <v>0</v>
      </c>
      <c r="D25" s="1" t="s">
        <v>0</v>
      </c>
      <c r="E25" s="1" t="s">
        <v>6</v>
      </c>
      <c r="F25" s="7">
        <f>SUM(F22:F24)</f>
        <v>138</v>
      </c>
      <c r="G25" s="6">
        <f>SUM(G22:G24)</f>
        <v>0</v>
      </c>
      <c r="H25" s="6">
        <f>SUM(H22:H24)</f>
        <v>650</v>
      </c>
      <c r="I25" s="6">
        <f>SUM(I22:I24)</f>
        <v>0</v>
      </c>
      <c r="J25" s="6">
        <f>SUM(J22:J24)</f>
        <v>0</v>
      </c>
      <c r="K25" s="6">
        <f>SUM(K22:K24)</f>
        <v>0</v>
      </c>
      <c r="L25" s="6">
        <f>SUM(L22:L24)</f>
        <v>0</v>
      </c>
      <c r="M25" s="6">
        <f>SUM(M22:M24)</f>
        <v>0</v>
      </c>
      <c r="N25" s="7">
        <f>SUM(N22:N24)</f>
        <v>5</v>
      </c>
      <c r="O25" s="6">
        <f>SUM(O22:O24)</f>
        <v>650</v>
      </c>
      <c r="P25" s="6">
        <f>SUM(P22:P24)</f>
        <v>24</v>
      </c>
      <c r="Q25" s="6">
        <f>SUM(Q22:Q24)</f>
        <v>109</v>
      </c>
      <c r="R25" s="6">
        <f>SUM(R22:R24)</f>
        <v>0</v>
      </c>
      <c r="S25" s="6">
        <f>SUM(S22:S24)</f>
        <v>0</v>
      </c>
      <c r="T25" s="8"/>
      <c r="U25" s="5"/>
      <c r="V25" s="5"/>
      <c r="W25" s="5"/>
      <c r="X25" s="5"/>
      <c r="Y25" s="5"/>
      <c r="Z25" s="5"/>
      <c r="AA25" s="5"/>
      <c r="AB25" s="8"/>
      <c r="AC25" s="5"/>
      <c r="AD25" s="5"/>
      <c r="AE25" s="5"/>
      <c r="AF25" s="5"/>
      <c r="AG25" s="5"/>
      <c r="AH25" s="5"/>
      <c r="AI25" s="5"/>
      <c r="AJ25" s="8"/>
      <c r="AK25" s="5"/>
      <c r="AL25" s="5"/>
      <c r="AM25" s="5"/>
      <c r="AN25" s="5"/>
      <c r="AO25" s="5"/>
      <c r="AP25" s="5"/>
      <c r="AQ25" s="5"/>
      <c r="AR25" s="8"/>
      <c r="AS25" s="5"/>
      <c r="AT25" s="5"/>
      <c r="AU25" s="5"/>
      <c r="AV25" s="5"/>
      <c r="AW25" s="5"/>
      <c r="AX25" s="5"/>
      <c r="AY25" s="5"/>
      <c r="AZ25" s="8"/>
      <c r="BA25" s="5"/>
      <c r="BB25" s="5"/>
      <c r="BC25" s="5"/>
      <c r="BD25" s="5"/>
      <c r="BE25" s="5"/>
      <c r="BF25" s="5"/>
      <c r="BG25" s="5"/>
      <c r="BH25" s="8"/>
      <c r="BI25" s="5"/>
      <c r="BJ25" s="5"/>
      <c r="BK25" s="5"/>
      <c r="BL25" s="5"/>
      <c r="BM25" s="5"/>
      <c r="BN25" s="5"/>
      <c r="BO25" s="5"/>
      <c r="BP25" s="9">
        <v>0</v>
      </c>
      <c r="BQ25" s="1" t="s">
        <v>0</v>
      </c>
      <c r="BR25" s="1" t="s">
        <v>0</v>
      </c>
      <c r="BS25" s="1" t="s">
        <v>0</v>
      </c>
      <c r="BT25" s="1" t="s">
        <v>0</v>
      </c>
      <c r="BU25" s="1" t="s">
        <v>0</v>
      </c>
    </row>
    <row r="26" spans="3:73" ht="11.25">
      <c r="C26" s="1" t="s">
        <v>0</v>
      </c>
      <c r="D26" s="1" t="s">
        <v>0</v>
      </c>
      <c r="E26" s="1" t="s">
        <v>0</v>
      </c>
      <c r="F26" s="7"/>
      <c r="G26" s="6"/>
      <c r="H26" s="6"/>
      <c r="I26" s="6"/>
      <c r="J26" s="6"/>
      <c r="K26" s="6"/>
      <c r="L26" s="6"/>
      <c r="M26" s="6"/>
      <c r="N26" s="7"/>
      <c r="O26" s="6"/>
      <c r="P26" s="6"/>
      <c r="Q26" s="6"/>
      <c r="R26" s="6"/>
      <c r="S26" s="6"/>
      <c r="T26" s="8"/>
      <c r="U26" s="5"/>
      <c r="V26" s="5"/>
      <c r="W26" s="5"/>
      <c r="X26" s="5"/>
      <c r="Y26" s="5"/>
      <c r="Z26" s="5"/>
      <c r="AA26" s="5"/>
      <c r="AB26" s="8"/>
      <c r="AC26" s="5"/>
      <c r="AD26" s="5"/>
      <c r="AE26" s="5"/>
      <c r="AF26" s="5"/>
      <c r="AG26" s="5"/>
      <c r="AH26" s="5"/>
      <c r="AI26" s="5"/>
      <c r="AJ26" s="8"/>
      <c r="AK26" s="5"/>
      <c r="AL26" s="5"/>
      <c r="AM26" s="5"/>
      <c r="AN26" s="5"/>
      <c r="AO26" s="5"/>
      <c r="AP26" s="5"/>
      <c r="AQ26" s="5"/>
      <c r="AR26" s="8"/>
      <c r="AS26" s="5"/>
      <c r="AT26" s="5"/>
      <c r="AU26" s="5"/>
      <c r="AV26" s="5"/>
      <c r="AW26" s="5"/>
      <c r="AX26" s="5"/>
      <c r="AY26" s="5"/>
      <c r="AZ26" s="8"/>
      <c r="BA26" s="5"/>
      <c r="BB26" s="5"/>
      <c r="BC26" s="5"/>
      <c r="BD26" s="5"/>
      <c r="BE26" s="5"/>
      <c r="BF26" s="5"/>
      <c r="BG26" s="5"/>
      <c r="BH26" s="8"/>
      <c r="BI26" s="5"/>
      <c r="BJ26" s="5"/>
      <c r="BK26" s="5"/>
      <c r="BL26" s="5"/>
      <c r="BM26" s="5"/>
      <c r="BN26" s="5"/>
      <c r="BO26" s="5"/>
      <c r="BP26" s="9"/>
      <c r="BT26" s="1" t="s">
        <v>0</v>
      </c>
      <c r="BU26" s="1" t="s">
        <v>0</v>
      </c>
    </row>
    <row r="27" spans="1:102" ht="11.25">
      <c r="A27" s="30" t="s">
        <v>1</v>
      </c>
      <c r="B27" s="31" t="str">
        <f>HYPERLINK("http://www.dot.ca.gov/hq/transprog/stip2004/ff_sheets/02-0053.xls","0053")</f>
        <v>0053</v>
      </c>
      <c r="C27" s="30" t="s">
        <v>20</v>
      </c>
      <c r="D27" s="30" t="s">
        <v>21</v>
      </c>
      <c r="E27" s="30" t="s">
        <v>3</v>
      </c>
      <c r="F27" s="32">
        <f ca="1">INDIRECT("T27")+INDIRECT("AB27")+INDIRECT("AJ27")+INDIRECT("AR27")+INDIRECT("AZ27")+INDIRECT("BH27")</f>
        <v>605</v>
      </c>
      <c r="G27" s="33">
        <f ca="1">INDIRECT("U27")+INDIRECT("AC27")+INDIRECT("AK27")+INDIRECT("AS27")+INDIRECT("BA27")+INDIRECT("BI27")</f>
        <v>0</v>
      </c>
      <c r="H27" s="33">
        <f ca="1">INDIRECT("V27")+INDIRECT("AD27")+INDIRECT("AL27")+INDIRECT("AT27")+INDIRECT("BB27")+INDIRECT("BJ27")</f>
        <v>0</v>
      </c>
      <c r="I27" s="33">
        <f ca="1">INDIRECT("W27")+INDIRECT("AE27")+INDIRECT("AM27")+INDIRECT("AU27")+INDIRECT("BC27")+INDIRECT("BK27")</f>
        <v>0</v>
      </c>
      <c r="J27" s="33">
        <f ca="1">INDIRECT("X27")+INDIRECT("AF27")+INDIRECT("AN27")+INDIRECT("AV27")+INDIRECT("BD27")+INDIRECT("BL27")</f>
        <v>0</v>
      </c>
      <c r="K27" s="33">
        <f ca="1">INDIRECT("Y27")+INDIRECT("AG27")+INDIRECT("AO27")+INDIRECT("AW27")+INDIRECT("BE27")+INDIRECT("BM27")</f>
        <v>0</v>
      </c>
      <c r="L27" s="33">
        <f ca="1">INDIRECT("Z27")+INDIRECT("AH27")+INDIRECT("AP27")+INDIRECT("AX27")+INDIRECT("BF27")+INDIRECT("BN27")</f>
        <v>0</v>
      </c>
      <c r="M27" s="33">
        <f ca="1">INDIRECT("AA27")+INDIRECT("AI27")+INDIRECT("AQ27")+INDIRECT("AY27")+INDIRECT("BG27")+INDIRECT("BO27")</f>
        <v>0</v>
      </c>
      <c r="N27" s="32">
        <f ca="1">INDIRECT("T27")+INDIRECT("U27")+INDIRECT("V27")+INDIRECT("W27")+INDIRECT("X27")+INDIRECT("Y27")+INDIRECT("Z27")+INDIRECT("AA27")</f>
        <v>72</v>
      </c>
      <c r="O27" s="33">
        <f ca="1">INDIRECT("AB27")+INDIRECT("AC27")+INDIRECT("AD27")+INDIRECT("AE27")+INDIRECT("AF27")+INDIRECT("AG27")+INDIRECT("AH27")+INDIRECT("AI27")</f>
        <v>0</v>
      </c>
      <c r="P27" s="33">
        <f ca="1">INDIRECT("AJ27")+INDIRECT("AK27")+INDIRECT("AL27")+INDIRECT("AM27")+INDIRECT("AN27")+INDIRECT("AO27")+INDIRECT("AP27")+INDIRECT("AQ27")</f>
        <v>120</v>
      </c>
      <c r="Q27" s="33">
        <f ca="1">INDIRECT("AR27")+INDIRECT("AS27")+INDIRECT("AT27")+INDIRECT("AU27")+INDIRECT("AV27")+INDIRECT("AW27")+INDIRECT("AX27")+INDIRECT("AY27")</f>
        <v>323</v>
      </c>
      <c r="R27" s="33">
        <f ca="1">INDIRECT("AZ27")+INDIRECT("BA27")+INDIRECT("BB27")+INDIRECT("BC27")+INDIRECT("BD27")+INDIRECT("BE27")+INDIRECT("BF27")+INDIRECT("BG27")</f>
        <v>90</v>
      </c>
      <c r="S27" s="33">
        <f ca="1">INDIRECT("BH27")+INDIRECT("BI27")+INDIRECT("BJ27")+INDIRECT("BK27")+INDIRECT("BL27")+INDIRECT("BM27")+INDIRECT("BN27")+INDIRECT("BO27")</f>
        <v>0</v>
      </c>
      <c r="T27" s="34">
        <v>72</v>
      </c>
      <c r="U27" s="35"/>
      <c r="V27" s="35"/>
      <c r="W27" s="35"/>
      <c r="X27" s="35"/>
      <c r="Y27" s="35"/>
      <c r="Z27" s="35"/>
      <c r="AA27" s="35"/>
      <c r="AB27" s="34"/>
      <c r="AC27" s="35"/>
      <c r="AD27" s="35"/>
      <c r="AE27" s="35"/>
      <c r="AF27" s="35"/>
      <c r="AG27" s="35"/>
      <c r="AH27" s="35"/>
      <c r="AI27" s="35"/>
      <c r="AJ27" s="34">
        <v>120</v>
      </c>
      <c r="AK27" s="35"/>
      <c r="AL27" s="35"/>
      <c r="AM27" s="35"/>
      <c r="AN27" s="35"/>
      <c r="AO27" s="35"/>
      <c r="AP27" s="35"/>
      <c r="AQ27" s="35"/>
      <c r="AR27" s="34">
        <v>323</v>
      </c>
      <c r="AS27" s="35"/>
      <c r="AT27" s="35"/>
      <c r="AU27" s="35"/>
      <c r="AV27" s="35"/>
      <c r="AW27" s="35"/>
      <c r="AX27" s="35"/>
      <c r="AY27" s="35"/>
      <c r="AZ27" s="34">
        <v>90</v>
      </c>
      <c r="BA27" s="35"/>
      <c r="BB27" s="35"/>
      <c r="BC27" s="35"/>
      <c r="BD27" s="35"/>
      <c r="BE27" s="35"/>
      <c r="BF27" s="35"/>
      <c r="BG27" s="35"/>
      <c r="BH27" s="34"/>
      <c r="BI27" s="35"/>
      <c r="BJ27" s="35"/>
      <c r="BK27" s="35"/>
      <c r="BL27" s="35"/>
      <c r="BM27" s="35"/>
      <c r="BN27" s="35"/>
      <c r="BO27" s="36"/>
      <c r="BP27" s="9">
        <v>13000000190</v>
      </c>
      <c r="BQ27" s="1" t="s">
        <v>3</v>
      </c>
      <c r="BR27" s="1" t="s">
        <v>0</v>
      </c>
      <c r="BS27" s="1" t="s">
        <v>0</v>
      </c>
      <c r="BT27" s="1" t="s">
        <v>0</v>
      </c>
      <c r="BU27" s="1" t="s">
        <v>23</v>
      </c>
      <c r="BW27" s="1">
        <f ca="1">INDIRECT("T27")+2*INDIRECT("AB27")+3*INDIRECT("AJ27")+4*INDIRECT("AR27")+5*INDIRECT("AZ27")+6*INDIRECT("BH27")</f>
        <v>2174</v>
      </c>
      <c r="BX27" s="1">
        <v>2174</v>
      </c>
      <c r="BY27" s="1">
        <f ca="1">INDIRECT("U27")+2*INDIRECT("AC27")+3*INDIRECT("AK27")+4*INDIRECT("AS27")+5*INDIRECT("BA27")+6*INDIRECT("BI27")</f>
        <v>0</v>
      </c>
      <c r="BZ27" s="1">
        <v>0</v>
      </c>
      <c r="CA27" s="1">
        <f ca="1">INDIRECT("V27")+2*INDIRECT("AD27")+3*INDIRECT("AL27")+4*INDIRECT("AT27")+5*INDIRECT("BB27")+6*INDIRECT("BJ27")</f>
        <v>0</v>
      </c>
      <c r="CB27" s="1">
        <v>0</v>
      </c>
      <c r="CC27" s="1">
        <f ca="1">INDIRECT("W27")+2*INDIRECT("AE27")+3*INDIRECT("AM27")+4*INDIRECT("AU27")+5*INDIRECT("BC27")+6*INDIRECT("BK27")</f>
        <v>0</v>
      </c>
      <c r="CD27" s="1">
        <v>0</v>
      </c>
      <c r="CE27" s="1">
        <f ca="1">INDIRECT("X27")+2*INDIRECT("AF27")+3*INDIRECT("AN27")+4*INDIRECT("AV27")+5*INDIRECT("BD27")+6*INDIRECT("BL27")</f>
        <v>0</v>
      </c>
      <c r="CF27" s="1">
        <v>0</v>
      </c>
      <c r="CG27" s="1">
        <f ca="1">INDIRECT("Y27")+2*INDIRECT("AG27")+3*INDIRECT("AO27")+4*INDIRECT("AW27")+5*INDIRECT("BE27")+6*INDIRECT("BM27")</f>
        <v>0</v>
      </c>
      <c r="CH27" s="1">
        <v>0</v>
      </c>
      <c r="CI27" s="1">
        <f ca="1">INDIRECT("Z27")+2*INDIRECT("AH27")+3*INDIRECT("AP27")+4*INDIRECT("AX27")+5*INDIRECT("BF27")+6*INDIRECT("BN27")</f>
        <v>0</v>
      </c>
      <c r="CJ27" s="1">
        <v>0</v>
      </c>
      <c r="CK27" s="1">
        <f ca="1">INDIRECT("AA27")+2*INDIRECT("AI27")+3*INDIRECT("AQ27")+4*INDIRECT("AY27")+5*INDIRECT("BG27")+6*INDIRECT("BO27")</f>
        <v>0</v>
      </c>
      <c r="CL27" s="1">
        <v>0</v>
      </c>
      <c r="CM27" s="1">
        <f ca="1">INDIRECT("T27")+2*INDIRECT("U27")+3*INDIRECT("V27")+4*INDIRECT("W27")+5*INDIRECT("X27")+6*INDIRECT("Y27")+7*INDIRECT("Z27")+8*INDIRECT("AA27")</f>
        <v>72</v>
      </c>
      <c r="CN27" s="1">
        <v>72</v>
      </c>
      <c r="CO27" s="1">
        <f ca="1">INDIRECT("AB27")+2*INDIRECT("AC27")+3*INDIRECT("AD27")+4*INDIRECT("AE27")+5*INDIRECT("AF27")+6*INDIRECT("AG27")+7*INDIRECT("AH27")+8*INDIRECT("AI27")</f>
        <v>0</v>
      </c>
      <c r="CP27" s="1">
        <v>0</v>
      </c>
      <c r="CQ27" s="1">
        <f ca="1">INDIRECT("AJ27")+2*INDIRECT("AK27")+3*INDIRECT("AL27")+4*INDIRECT("AM27")+5*INDIRECT("AN27")+6*INDIRECT("AO27")+7*INDIRECT("AP27")+8*INDIRECT("AQ27")</f>
        <v>120</v>
      </c>
      <c r="CR27" s="1">
        <v>120</v>
      </c>
      <c r="CS27" s="1">
        <f ca="1">INDIRECT("AR27")+2*INDIRECT("AS27")+3*INDIRECT("AT27")+4*INDIRECT("AU27")+5*INDIRECT("AV27")+6*INDIRECT("AW27")+7*INDIRECT("AX27")+8*INDIRECT("AY27")</f>
        <v>323</v>
      </c>
      <c r="CT27" s="1">
        <v>323</v>
      </c>
      <c r="CU27" s="1">
        <f ca="1">INDIRECT("AZ27")+2*INDIRECT("BA27")+3*INDIRECT("BB27")+4*INDIRECT("BC27")+5*INDIRECT("BD27")+6*INDIRECT("BE27")+7*INDIRECT("BF27")+8*INDIRECT("BG27")</f>
        <v>90</v>
      </c>
      <c r="CV27" s="1">
        <v>90</v>
      </c>
      <c r="CW27" s="1">
        <f ca="1">INDIRECT("BH27")+2*INDIRECT("BI27")+3*INDIRECT("BJ27")+4*INDIRECT("BK27")+5*INDIRECT("BL27")+6*INDIRECT("BM27")+7*INDIRECT("BN27")+8*INDIRECT("BO27")</f>
        <v>0</v>
      </c>
      <c r="CX27" s="1">
        <v>0</v>
      </c>
    </row>
    <row r="28" spans="1:102" ht="11.25">
      <c r="A28" s="1" t="s">
        <v>0</v>
      </c>
      <c r="B28" s="1" t="s">
        <v>24</v>
      </c>
      <c r="C28" s="1" t="s">
        <v>25</v>
      </c>
      <c r="D28" s="1" t="s">
        <v>26</v>
      </c>
      <c r="E28" s="1" t="s">
        <v>9</v>
      </c>
      <c r="F28" s="7">
        <f ca="1">INDIRECT("T28")+INDIRECT("AB28")+INDIRECT("AJ28")+INDIRECT("AR28")+INDIRECT("AZ28")+INDIRECT("BH28")</f>
        <v>0</v>
      </c>
      <c r="G28" s="6">
        <f ca="1">INDIRECT("U28")+INDIRECT("AC28")+INDIRECT("AK28")+INDIRECT("AS28")+INDIRECT("BA28")+INDIRECT("BI28")</f>
        <v>2430</v>
      </c>
      <c r="H28" s="6">
        <f ca="1">INDIRECT("V28")+INDIRECT("AD28")+INDIRECT("AL28")+INDIRECT("AT28")+INDIRECT("BB28")+INDIRECT("BJ28")</f>
        <v>0</v>
      </c>
      <c r="I28" s="6">
        <f ca="1">INDIRECT("W28")+INDIRECT("AE28")+INDIRECT("AM28")+INDIRECT("AU28")+INDIRECT("BC28")+INDIRECT("BK28")</f>
        <v>0</v>
      </c>
      <c r="J28" s="6">
        <f ca="1">INDIRECT("X28")+INDIRECT("AF28")+INDIRECT("AN28")+INDIRECT("AV28")+INDIRECT("BD28")+INDIRECT("BL28")</f>
        <v>0</v>
      </c>
      <c r="K28" s="6">
        <f ca="1">INDIRECT("Y28")+INDIRECT("AG28")+INDIRECT("AO28")+INDIRECT("AW28")+INDIRECT("BE28")+INDIRECT("BM28")</f>
        <v>0</v>
      </c>
      <c r="L28" s="6">
        <f ca="1">INDIRECT("Z28")+INDIRECT("AH28")+INDIRECT("AP28")+INDIRECT("AX28")+INDIRECT("BF28")+INDIRECT("BN28")</f>
        <v>0</v>
      </c>
      <c r="M28" s="6">
        <f ca="1">INDIRECT("AA28")+INDIRECT("AI28")+INDIRECT("AQ28")+INDIRECT("AY28")+INDIRECT("BG28")+INDIRECT("BO28")</f>
        <v>0</v>
      </c>
      <c r="N28" s="7">
        <f ca="1">INDIRECT("T28")+INDIRECT("U28")+INDIRECT("V28")+INDIRECT("W28")+INDIRECT("X28")+INDIRECT("Y28")+INDIRECT("Z28")+INDIRECT("AA28")</f>
        <v>0</v>
      </c>
      <c r="O28" s="6">
        <f ca="1">INDIRECT("AB28")+INDIRECT("AC28")+INDIRECT("AD28")+INDIRECT("AE28")+INDIRECT("AF28")+INDIRECT("AG28")+INDIRECT("AH28")+INDIRECT("AI28")</f>
        <v>2130</v>
      </c>
      <c r="P28" s="6">
        <f ca="1">INDIRECT("AJ28")+INDIRECT("AK28")+INDIRECT("AL28")+INDIRECT("AM28")+INDIRECT("AN28")+INDIRECT("AO28")+INDIRECT("AP28")+INDIRECT("AQ28")</f>
        <v>0</v>
      </c>
      <c r="Q28" s="6">
        <f ca="1">INDIRECT("AR28")+INDIRECT("AS28")+INDIRECT("AT28")+INDIRECT("AU28")+INDIRECT("AV28")+INDIRECT("AW28")+INDIRECT("AX28")+INDIRECT("AY28")</f>
        <v>0</v>
      </c>
      <c r="R28" s="6">
        <f ca="1">INDIRECT("AZ28")+INDIRECT("BA28")+INDIRECT("BB28")+INDIRECT("BC28")+INDIRECT("BD28")+INDIRECT("BE28")+INDIRECT("BF28")+INDIRECT("BG28")</f>
        <v>0</v>
      </c>
      <c r="S28" s="6">
        <f ca="1">INDIRECT("BH28")+INDIRECT("BI28")+INDIRECT("BJ28")+INDIRECT("BK28")+INDIRECT("BL28")+INDIRECT("BM28")+INDIRECT("BN28")+INDIRECT("BO28")</f>
        <v>300</v>
      </c>
      <c r="T28" s="28"/>
      <c r="U28" s="29"/>
      <c r="V28" s="29"/>
      <c r="W28" s="29"/>
      <c r="X28" s="29"/>
      <c r="Y28" s="29"/>
      <c r="Z28" s="29"/>
      <c r="AA28" s="29"/>
      <c r="AB28" s="28"/>
      <c r="AC28" s="29">
        <v>2130</v>
      </c>
      <c r="AD28" s="29"/>
      <c r="AE28" s="29"/>
      <c r="AF28" s="29"/>
      <c r="AG28" s="29"/>
      <c r="AH28" s="29"/>
      <c r="AI28" s="29"/>
      <c r="AJ28" s="28"/>
      <c r="AK28" s="29"/>
      <c r="AL28" s="29"/>
      <c r="AM28" s="29"/>
      <c r="AN28" s="29"/>
      <c r="AO28" s="29"/>
      <c r="AP28" s="29"/>
      <c r="AQ28" s="29"/>
      <c r="AR28" s="28"/>
      <c r="AS28" s="29"/>
      <c r="AT28" s="29"/>
      <c r="AU28" s="29"/>
      <c r="AV28" s="29"/>
      <c r="AW28" s="29"/>
      <c r="AX28" s="29"/>
      <c r="AY28" s="29"/>
      <c r="AZ28" s="28"/>
      <c r="BA28" s="29"/>
      <c r="BB28" s="29"/>
      <c r="BC28" s="29"/>
      <c r="BD28" s="29"/>
      <c r="BE28" s="29"/>
      <c r="BF28" s="29"/>
      <c r="BG28" s="29"/>
      <c r="BH28" s="28"/>
      <c r="BI28" s="29">
        <v>300</v>
      </c>
      <c r="BJ28" s="29"/>
      <c r="BK28" s="29"/>
      <c r="BL28" s="29"/>
      <c r="BM28" s="29"/>
      <c r="BN28" s="29"/>
      <c r="BO28" s="29"/>
      <c r="BP28" s="9">
        <v>0</v>
      </c>
      <c r="BQ28" s="1" t="s">
        <v>0</v>
      </c>
      <c r="BR28" s="1" t="s">
        <v>0</v>
      </c>
      <c r="BS28" s="1" t="s">
        <v>0</v>
      </c>
      <c r="BT28" s="1" t="s">
        <v>0</v>
      </c>
      <c r="BU28" s="1" t="s">
        <v>0</v>
      </c>
      <c r="BW28" s="1">
        <f ca="1">INDIRECT("T28")+2*INDIRECT("AB28")+3*INDIRECT("AJ28")+4*INDIRECT("AR28")+5*INDIRECT("AZ28")+6*INDIRECT("BH28")</f>
        <v>0</v>
      </c>
      <c r="BX28" s="1">
        <v>0</v>
      </c>
      <c r="BY28" s="1">
        <f ca="1">INDIRECT("U28")+2*INDIRECT("AC28")+3*INDIRECT("AK28")+4*INDIRECT("AS28")+5*INDIRECT("BA28")+6*INDIRECT("BI28")</f>
        <v>6060</v>
      </c>
      <c r="BZ28" s="1">
        <v>6060</v>
      </c>
      <c r="CA28" s="1">
        <f ca="1">INDIRECT("V28")+2*INDIRECT("AD28")+3*INDIRECT("AL28")+4*INDIRECT("AT28")+5*INDIRECT("BB28")+6*INDIRECT("BJ28")</f>
        <v>0</v>
      </c>
      <c r="CB28" s="1">
        <v>0</v>
      </c>
      <c r="CC28" s="1">
        <f ca="1">INDIRECT("W28")+2*INDIRECT("AE28")+3*INDIRECT("AM28")+4*INDIRECT("AU28")+5*INDIRECT("BC28")+6*INDIRECT("BK28")</f>
        <v>0</v>
      </c>
      <c r="CD28" s="1">
        <v>0</v>
      </c>
      <c r="CE28" s="1">
        <f ca="1">INDIRECT("X28")+2*INDIRECT("AF28")+3*INDIRECT("AN28")+4*INDIRECT("AV28")+5*INDIRECT("BD28")+6*INDIRECT("BL28")</f>
        <v>0</v>
      </c>
      <c r="CF28" s="1">
        <v>0</v>
      </c>
      <c r="CG28" s="1">
        <f ca="1">INDIRECT("Y28")+2*INDIRECT("AG28")+3*INDIRECT("AO28")+4*INDIRECT("AW28")+5*INDIRECT("BE28")+6*INDIRECT("BM28")</f>
        <v>0</v>
      </c>
      <c r="CH28" s="1">
        <v>0</v>
      </c>
      <c r="CI28" s="1">
        <f ca="1">INDIRECT("Z28")+2*INDIRECT("AH28")+3*INDIRECT("AP28")+4*INDIRECT("AX28")+5*INDIRECT("BF28")+6*INDIRECT("BN28")</f>
        <v>0</v>
      </c>
      <c r="CJ28" s="1">
        <v>0</v>
      </c>
      <c r="CK28" s="1">
        <f ca="1">INDIRECT("AA28")+2*INDIRECT("AI28")+3*INDIRECT("AQ28")+4*INDIRECT("AY28")+5*INDIRECT("BG28")+6*INDIRECT("BO28")</f>
        <v>0</v>
      </c>
      <c r="CL28" s="1">
        <v>0</v>
      </c>
      <c r="CM28" s="1">
        <f ca="1">INDIRECT("T28")+2*INDIRECT("U28")+3*INDIRECT("V28")+4*INDIRECT("W28")+5*INDIRECT("X28")+6*INDIRECT("Y28")+7*INDIRECT("Z28")+8*INDIRECT("AA28")</f>
        <v>0</v>
      </c>
      <c r="CN28" s="1">
        <v>0</v>
      </c>
      <c r="CO28" s="1">
        <f ca="1">INDIRECT("AB28")+2*INDIRECT("AC28")+3*INDIRECT("AD28")+4*INDIRECT("AE28")+5*INDIRECT("AF28")+6*INDIRECT("AG28")+7*INDIRECT("AH28")+8*INDIRECT("AI28")</f>
        <v>4260</v>
      </c>
      <c r="CP28" s="1">
        <v>4260</v>
      </c>
      <c r="CQ28" s="1">
        <f ca="1">INDIRECT("AJ28")+2*INDIRECT("AK28")+3*INDIRECT("AL28")+4*INDIRECT("AM28")+5*INDIRECT("AN28")+6*INDIRECT("AO28")+7*INDIRECT("AP28")+8*INDIRECT("AQ28")</f>
        <v>0</v>
      </c>
      <c r="CR28" s="1">
        <v>0</v>
      </c>
      <c r="CS28" s="1">
        <f ca="1">INDIRECT("AR28")+2*INDIRECT("AS28")+3*INDIRECT("AT28")+4*INDIRECT("AU28")+5*INDIRECT("AV28")+6*INDIRECT("AW28")+7*INDIRECT("AX28")+8*INDIRECT("AY28")</f>
        <v>0</v>
      </c>
      <c r="CT28" s="1">
        <v>0</v>
      </c>
      <c r="CU28" s="1">
        <f ca="1">INDIRECT("AZ28")+2*INDIRECT("BA28")+3*INDIRECT("BB28")+4*INDIRECT("BC28")+5*INDIRECT("BD28")+6*INDIRECT("BE28")+7*INDIRECT("BF28")+8*INDIRECT("BG28")</f>
        <v>0</v>
      </c>
      <c r="CV28" s="1">
        <v>0</v>
      </c>
      <c r="CW28" s="1">
        <f ca="1">INDIRECT("BH28")+2*INDIRECT("BI28")+3*INDIRECT("BJ28")+4*INDIRECT("BK28")+5*INDIRECT("BL28")+6*INDIRECT("BM28")+7*INDIRECT("BN28")+8*INDIRECT("BO28")</f>
        <v>600</v>
      </c>
      <c r="CX28" s="1">
        <v>600</v>
      </c>
    </row>
    <row r="29" spans="1:73" ht="11.25">
      <c r="A29" s="25"/>
      <c r="B29" s="25"/>
      <c r="C29" s="27" t="s">
        <v>60</v>
      </c>
      <c r="D29" s="26" t="s">
        <v>0</v>
      </c>
      <c r="E29" s="1" t="s">
        <v>6</v>
      </c>
      <c r="F29" s="7">
        <f>SUM(F27:F28)</f>
        <v>605</v>
      </c>
      <c r="G29" s="6">
        <f>SUM(G27:G28)</f>
        <v>2430</v>
      </c>
      <c r="H29" s="6">
        <f>SUM(H27:H28)</f>
        <v>0</v>
      </c>
      <c r="I29" s="6">
        <f>SUM(I27:I28)</f>
        <v>0</v>
      </c>
      <c r="J29" s="6">
        <f>SUM(J27:J28)</f>
        <v>0</v>
      </c>
      <c r="K29" s="6">
        <f>SUM(K27:K28)</f>
        <v>0</v>
      </c>
      <c r="L29" s="6">
        <f>SUM(L27:L28)</f>
        <v>0</v>
      </c>
      <c r="M29" s="6">
        <f>SUM(M27:M28)</f>
        <v>0</v>
      </c>
      <c r="N29" s="7">
        <f>SUM(N27:N28)</f>
        <v>72</v>
      </c>
      <c r="O29" s="6">
        <f>SUM(O27:O28)</f>
        <v>2130</v>
      </c>
      <c r="P29" s="6">
        <f>SUM(P27:P28)</f>
        <v>120</v>
      </c>
      <c r="Q29" s="6">
        <f>SUM(Q27:Q28)</f>
        <v>323</v>
      </c>
      <c r="R29" s="6">
        <f>SUM(R27:R28)</f>
        <v>90</v>
      </c>
      <c r="S29" s="6">
        <f>SUM(S27:S28)</f>
        <v>300</v>
      </c>
      <c r="T29" s="8"/>
      <c r="U29" s="5"/>
      <c r="V29" s="5"/>
      <c r="W29" s="5"/>
      <c r="X29" s="5"/>
      <c r="Y29" s="5"/>
      <c r="Z29" s="5"/>
      <c r="AA29" s="5"/>
      <c r="AB29" s="8"/>
      <c r="AC29" s="5"/>
      <c r="AD29" s="5"/>
      <c r="AE29" s="5"/>
      <c r="AF29" s="5"/>
      <c r="AG29" s="5"/>
      <c r="AH29" s="5"/>
      <c r="AI29" s="5"/>
      <c r="AJ29" s="8"/>
      <c r="AK29" s="5"/>
      <c r="AL29" s="5"/>
      <c r="AM29" s="5"/>
      <c r="AN29" s="5"/>
      <c r="AO29" s="5"/>
      <c r="AP29" s="5"/>
      <c r="AQ29" s="5"/>
      <c r="AR29" s="8"/>
      <c r="AS29" s="5"/>
      <c r="AT29" s="5"/>
      <c r="AU29" s="5"/>
      <c r="AV29" s="5"/>
      <c r="AW29" s="5"/>
      <c r="AX29" s="5"/>
      <c r="AY29" s="5"/>
      <c r="AZ29" s="8"/>
      <c r="BA29" s="5"/>
      <c r="BB29" s="5"/>
      <c r="BC29" s="5"/>
      <c r="BD29" s="5"/>
      <c r="BE29" s="5"/>
      <c r="BF29" s="5"/>
      <c r="BG29" s="5"/>
      <c r="BH29" s="8"/>
      <c r="BI29" s="5"/>
      <c r="BJ29" s="5"/>
      <c r="BK29" s="5"/>
      <c r="BL29" s="5"/>
      <c r="BM29" s="5"/>
      <c r="BN29" s="5"/>
      <c r="BO29" s="5"/>
      <c r="BP29" s="9">
        <v>0</v>
      </c>
      <c r="BQ29" s="1" t="s">
        <v>0</v>
      </c>
      <c r="BR29" s="1" t="s">
        <v>0</v>
      </c>
      <c r="BS29" s="1" t="s">
        <v>0</v>
      </c>
      <c r="BT29" s="1" t="s">
        <v>0</v>
      </c>
      <c r="BU29" s="1" t="s">
        <v>0</v>
      </c>
    </row>
    <row r="30" spans="3:73" ht="11.25">
      <c r="C30" s="1" t="s">
        <v>0</v>
      </c>
      <c r="D30" s="1" t="s">
        <v>0</v>
      </c>
      <c r="E30" s="1" t="s">
        <v>0</v>
      </c>
      <c r="F30" s="7"/>
      <c r="G30" s="6"/>
      <c r="H30" s="6"/>
      <c r="I30" s="6"/>
      <c r="J30" s="6"/>
      <c r="K30" s="6"/>
      <c r="L30" s="6"/>
      <c r="M30" s="6"/>
      <c r="N30" s="7"/>
      <c r="O30" s="6"/>
      <c r="P30" s="6"/>
      <c r="Q30" s="6"/>
      <c r="R30" s="6"/>
      <c r="S30" s="6"/>
      <c r="T30" s="8"/>
      <c r="U30" s="5"/>
      <c r="V30" s="5"/>
      <c r="W30" s="5"/>
      <c r="X30" s="5"/>
      <c r="Y30" s="5"/>
      <c r="Z30" s="5"/>
      <c r="AA30" s="5"/>
      <c r="AB30" s="8"/>
      <c r="AC30" s="5"/>
      <c r="AD30" s="5"/>
      <c r="AE30" s="5"/>
      <c r="AF30" s="5"/>
      <c r="AG30" s="5"/>
      <c r="AH30" s="5"/>
      <c r="AI30" s="5"/>
      <c r="AJ30" s="8"/>
      <c r="AK30" s="5"/>
      <c r="AL30" s="5"/>
      <c r="AM30" s="5"/>
      <c r="AN30" s="5"/>
      <c r="AO30" s="5"/>
      <c r="AP30" s="5"/>
      <c r="AQ30" s="5"/>
      <c r="AR30" s="8"/>
      <c r="AS30" s="5"/>
      <c r="AT30" s="5"/>
      <c r="AU30" s="5"/>
      <c r="AV30" s="5"/>
      <c r="AW30" s="5"/>
      <c r="AX30" s="5"/>
      <c r="AY30" s="5"/>
      <c r="AZ30" s="8"/>
      <c r="BA30" s="5"/>
      <c r="BB30" s="5"/>
      <c r="BC30" s="5"/>
      <c r="BD30" s="5"/>
      <c r="BE30" s="5"/>
      <c r="BF30" s="5"/>
      <c r="BG30" s="5"/>
      <c r="BH30" s="8"/>
      <c r="BI30" s="5"/>
      <c r="BJ30" s="5"/>
      <c r="BK30" s="5"/>
      <c r="BL30" s="5"/>
      <c r="BM30" s="5"/>
      <c r="BN30" s="5"/>
      <c r="BO30" s="5"/>
      <c r="BP30" s="9"/>
      <c r="BT30" s="1" t="s">
        <v>0</v>
      </c>
      <c r="BU30" s="1" t="s">
        <v>0</v>
      </c>
    </row>
    <row r="31" spans="1:102" ht="11.25">
      <c r="A31" s="30" t="s">
        <v>1</v>
      </c>
      <c r="B31" s="31" t="str">
        <f>HYPERLINK("http://www.dot.ca.gov/hq/transprog/stip2004/ff_sheets/02-3105.xls","3105")</f>
        <v>3105</v>
      </c>
      <c r="C31" s="30" t="s">
        <v>20</v>
      </c>
      <c r="D31" s="30" t="s">
        <v>21</v>
      </c>
      <c r="E31" s="30" t="s">
        <v>3</v>
      </c>
      <c r="F31" s="32">
        <f ca="1">INDIRECT("T31")+INDIRECT("AB31")+INDIRECT("AJ31")+INDIRECT("AR31")+INDIRECT("AZ31")+INDIRECT("BH31")</f>
        <v>0</v>
      </c>
      <c r="G31" s="33">
        <f ca="1">INDIRECT("U31")+INDIRECT("AC31")+INDIRECT("AK31")+INDIRECT("AS31")+INDIRECT("BA31")+INDIRECT("BI31")</f>
        <v>125</v>
      </c>
      <c r="H31" s="33">
        <f ca="1">INDIRECT("V31")+INDIRECT("AD31")+INDIRECT("AL31")+INDIRECT("AT31")+INDIRECT("BB31")+INDIRECT("BJ31")</f>
        <v>0</v>
      </c>
      <c r="I31" s="33">
        <f ca="1">INDIRECT("W31")+INDIRECT("AE31")+INDIRECT("AM31")+INDIRECT("AU31")+INDIRECT("BC31")+INDIRECT("BK31")</f>
        <v>0</v>
      </c>
      <c r="J31" s="33">
        <f ca="1">INDIRECT("X31")+INDIRECT("AF31")+INDIRECT("AN31")+INDIRECT("AV31")+INDIRECT("BD31")+INDIRECT("BL31")</f>
        <v>0</v>
      </c>
      <c r="K31" s="33">
        <f ca="1">INDIRECT("Y31")+INDIRECT("AG31")+INDIRECT("AO31")+INDIRECT("AW31")+INDIRECT("BE31")+INDIRECT("BM31")</f>
        <v>0</v>
      </c>
      <c r="L31" s="33">
        <f ca="1">INDIRECT("Z31")+INDIRECT("AH31")+INDIRECT("AP31")+INDIRECT("AX31")+INDIRECT("BF31")+INDIRECT("BN31")</f>
        <v>0</v>
      </c>
      <c r="M31" s="33">
        <f ca="1">INDIRECT("AA31")+INDIRECT("AI31")+INDIRECT("AQ31")+INDIRECT("AY31")+INDIRECT("BG31")+INDIRECT("BO31")</f>
        <v>0</v>
      </c>
      <c r="N31" s="32">
        <f ca="1">INDIRECT("T31")+INDIRECT("U31")+INDIRECT("V31")+INDIRECT("W31")+INDIRECT("X31")+INDIRECT("Y31")+INDIRECT("Z31")+INDIRECT("AA31")</f>
        <v>0</v>
      </c>
      <c r="O31" s="33">
        <f ca="1">INDIRECT("AB31")+INDIRECT("AC31")+INDIRECT("AD31")+INDIRECT("AE31")+INDIRECT("AF31")+INDIRECT("AG31")+INDIRECT("AH31")+INDIRECT("AI31")</f>
        <v>0</v>
      </c>
      <c r="P31" s="33">
        <f ca="1">INDIRECT("AJ31")+INDIRECT("AK31")+INDIRECT("AL31")+INDIRECT("AM31")+INDIRECT("AN31")+INDIRECT("AO31")+INDIRECT("AP31")+INDIRECT("AQ31")</f>
        <v>125</v>
      </c>
      <c r="Q31" s="33">
        <f ca="1">INDIRECT("AR31")+INDIRECT("AS31")+INDIRECT("AT31")+INDIRECT("AU31")+INDIRECT("AV31")+INDIRECT("AW31")+INDIRECT("AX31")+INDIRECT("AY31")</f>
        <v>0</v>
      </c>
      <c r="R31" s="33">
        <f ca="1">INDIRECT("AZ31")+INDIRECT("BA31")+INDIRECT("BB31")+INDIRECT("BC31")+INDIRECT("BD31")+INDIRECT("BE31")+INDIRECT("BF31")+INDIRECT("BG31")</f>
        <v>0</v>
      </c>
      <c r="S31" s="33">
        <f ca="1">INDIRECT("BH31")+INDIRECT("BI31")+INDIRECT("BJ31")+INDIRECT("BK31")+INDIRECT("BL31")+INDIRECT("BM31")+INDIRECT("BN31")+INDIRECT("BO31")</f>
        <v>0</v>
      </c>
      <c r="T31" s="34"/>
      <c r="U31" s="35"/>
      <c r="V31" s="35"/>
      <c r="W31" s="35"/>
      <c r="X31" s="35"/>
      <c r="Y31" s="35"/>
      <c r="Z31" s="35"/>
      <c r="AA31" s="35"/>
      <c r="AB31" s="34"/>
      <c r="AC31" s="35"/>
      <c r="AD31" s="35"/>
      <c r="AE31" s="35"/>
      <c r="AF31" s="35"/>
      <c r="AG31" s="35"/>
      <c r="AH31" s="35"/>
      <c r="AI31" s="35"/>
      <c r="AJ31" s="34"/>
      <c r="AK31" s="35">
        <v>125</v>
      </c>
      <c r="AL31" s="35"/>
      <c r="AM31" s="35"/>
      <c r="AN31" s="35"/>
      <c r="AO31" s="35"/>
      <c r="AP31" s="35"/>
      <c r="AQ31" s="35"/>
      <c r="AR31" s="34"/>
      <c r="AS31" s="35"/>
      <c r="AT31" s="35"/>
      <c r="AU31" s="35"/>
      <c r="AV31" s="35"/>
      <c r="AW31" s="35"/>
      <c r="AX31" s="35"/>
      <c r="AY31" s="35"/>
      <c r="AZ31" s="34"/>
      <c r="BA31" s="35"/>
      <c r="BB31" s="35"/>
      <c r="BC31" s="35"/>
      <c r="BD31" s="35"/>
      <c r="BE31" s="35"/>
      <c r="BF31" s="35"/>
      <c r="BG31" s="35"/>
      <c r="BH31" s="34"/>
      <c r="BI31" s="35"/>
      <c r="BJ31" s="35"/>
      <c r="BK31" s="35"/>
      <c r="BL31" s="35"/>
      <c r="BM31" s="35"/>
      <c r="BN31" s="35"/>
      <c r="BO31" s="36"/>
      <c r="BP31" s="9">
        <v>13000001243</v>
      </c>
      <c r="BQ31" s="1" t="s">
        <v>3</v>
      </c>
      <c r="BR31" s="1" t="s">
        <v>0</v>
      </c>
      <c r="BS31" s="1" t="s">
        <v>0</v>
      </c>
      <c r="BT31" s="1" t="s">
        <v>0</v>
      </c>
      <c r="BU31" s="1" t="s">
        <v>23</v>
      </c>
      <c r="BW31" s="1">
        <f ca="1">INDIRECT("T31")+2*INDIRECT("AB31")+3*INDIRECT("AJ31")+4*INDIRECT("AR31")+5*INDIRECT("AZ31")+6*INDIRECT("BH31")</f>
        <v>0</v>
      </c>
      <c r="BX31" s="1">
        <v>0</v>
      </c>
      <c r="BY31" s="1">
        <f ca="1">INDIRECT("U31")+2*INDIRECT("AC31")+3*INDIRECT("AK31")+4*INDIRECT("AS31")+5*INDIRECT("BA31")+6*INDIRECT("BI31")</f>
        <v>375</v>
      </c>
      <c r="BZ31" s="1">
        <v>375</v>
      </c>
      <c r="CA31" s="1">
        <f ca="1">INDIRECT("V31")+2*INDIRECT("AD31")+3*INDIRECT("AL31")+4*INDIRECT("AT31")+5*INDIRECT("BB31")+6*INDIRECT("BJ31")</f>
        <v>0</v>
      </c>
      <c r="CB31" s="1">
        <v>0</v>
      </c>
      <c r="CC31" s="1">
        <f ca="1">INDIRECT("W31")+2*INDIRECT("AE31")+3*INDIRECT("AM31")+4*INDIRECT("AU31")+5*INDIRECT("BC31")+6*INDIRECT("BK31")</f>
        <v>0</v>
      </c>
      <c r="CD31" s="1">
        <v>0</v>
      </c>
      <c r="CE31" s="1">
        <f ca="1">INDIRECT("X31")+2*INDIRECT("AF31")+3*INDIRECT("AN31")+4*INDIRECT("AV31")+5*INDIRECT("BD31")+6*INDIRECT("BL31")</f>
        <v>0</v>
      </c>
      <c r="CF31" s="1">
        <v>0</v>
      </c>
      <c r="CG31" s="1">
        <f ca="1">INDIRECT("Y31")+2*INDIRECT("AG31")+3*INDIRECT("AO31")+4*INDIRECT("AW31")+5*INDIRECT("BE31")+6*INDIRECT("BM31")</f>
        <v>0</v>
      </c>
      <c r="CH31" s="1">
        <v>0</v>
      </c>
      <c r="CI31" s="1">
        <f ca="1">INDIRECT("Z31")+2*INDIRECT("AH31")+3*INDIRECT("AP31")+4*INDIRECT("AX31")+5*INDIRECT("BF31")+6*INDIRECT("BN31")</f>
        <v>0</v>
      </c>
      <c r="CJ31" s="1">
        <v>0</v>
      </c>
      <c r="CK31" s="1">
        <f ca="1">INDIRECT("AA31")+2*INDIRECT("AI31")+3*INDIRECT("AQ31")+4*INDIRECT("AY31")+5*INDIRECT("BG31")+6*INDIRECT("BO31")</f>
        <v>0</v>
      </c>
      <c r="CL31" s="1">
        <v>0</v>
      </c>
      <c r="CM31" s="1">
        <f ca="1">INDIRECT("T31")+2*INDIRECT("U31")+3*INDIRECT("V31")+4*INDIRECT("W31")+5*INDIRECT("X31")+6*INDIRECT("Y31")+7*INDIRECT("Z31")+8*INDIRECT("AA31")</f>
        <v>0</v>
      </c>
      <c r="CN31" s="1">
        <v>0</v>
      </c>
      <c r="CO31" s="1">
        <f ca="1">INDIRECT("AB31")+2*INDIRECT("AC31")+3*INDIRECT("AD31")+4*INDIRECT("AE31")+5*INDIRECT("AF31")+6*INDIRECT("AG31")+7*INDIRECT("AH31")+8*INDIRECT("AI31")</f>
        <v>0</v>
      </c>
      <c r="CP31" s="1">
        <v>0</v>
      </c>
      <c r="CQ31" s="1">
        <f ca="1">INDIRECT("AJ31")+2*INDIRECT("AK31")+3*INDIRECT("AL31")+4*INDIRECT("AM31")+5*INDIRECT("AN31")+6*INDIRECT("AO31")+7*INDIRECT("AP31")+8*INDIRECT("AQ31")</f>
        <v>250</v>
      </c>
      <c r="CR31" s="1">
        <v>250</v>
      </c>
      <c r="CS31" s="1">
        <f ca="1">INDIRECT("AR31")+2*INDIRECT("AS31")+3*INDIRECT("AT31")+4*INDIRECT("AU31")+5*INDIRECT("AV31")+6*INDIRECT("AW31")+7*INDIRECT("AX31")+8*INDIRECT("AY31")</f>
        <v>0</v>
      </c>
      <c r="CT31" s="1">
        <v>0</v>
      </c>
      <c r="CU31" s="1">
        <f ca="1">INDIRECT("AZ31")+2*INDIRECT("BA31")+3*INDIRECT("BB31")+4*INDIRECT("BC31")+5*INDIRECT("BD31")+6*INDIRECT("BE31")+7*INDIRECT("BF31")+8*INDIRECT("BG31")</f>
        <v>0</v>
      </c>
      <c r="CV31" s="1">
        <v>0</v>
      </c>
      <c r="CW31" s="1">
        <f ca="1">INDIRECT("BH31")+2*INDIRECT("BI31")+3*INDIRECT("BJ31")+4*INDIRECT("BK31")+5*INDIRECT("BL31")+6*INDIRECT("BM31")+7*INDIRECT("BN31")+8*INDIRECT("BO31")</f>
        <v>0</v>
      </c>
      <c r="CX31" s="1">
        <v>0</v>
      </c>
    </row>
    <row r="32" spans="1:102" ht="11.25">
      <c r="A32" s="1" t="s">
        <v>0</v>
      </c>
      <c r="B32" s="1" t="s">
        <v>27</v>
      </c>
      <c r="C32" s="1" t="s">
        <v>28</v>
      </c>
      <c r="D32" s="1" t="s">
        <v>29</v>
      </c>
      <c r="E32" s="1" t="s">
        <v>9</v>
      </c>
      <c r="F32" s="7">
        <f ca="1">INDIRECT("T32")+INDIRECT("AB32")+INDIRECT("AJ32")+INDIRECT("AR32")+INDIRECT("AZ32")+INDIRECT("BH32")</f>
        <v>0</v>
      </c>
      <c r="G32" s="6">
        <f ca="1">INDIRECT("U32")+INDIRECT("AC32")+INDIRECT("AK32")+INDIRECT("AS32")+INDIRECT("BA32")+INDIRECT("BI32")</f>
        <v>0</v>
      </c>
      <c r="H32" s="6">
        <f ca="1">INDIRECT("V32")+INDIRECT("AD32")+INDIRECT("AL32")+INDIRECT("AT32")+INDIRECT("BB32")+INDIRECT("BJ32")</f>
        <v>0</v>
      </c>
      <c r="I32" s="6">
        <f ca="1">INDIRECT("W32")+INDIRECT("AE32")+INDIRECT("AM32")+INDIRECT("AU32")+INDIRECT("BC32")+INDIRECT("BK32")</f>
        <v>242</v>
      </c>
      <c r="J32" s="6">
        <f ca="1">INDIRECT("X32")+INDIRECT("AF32")+INDIRECT("AN32")+INDIRECT("AV32")+INDIRECT("BD32")+INDIRECT("BL32")</f>
        <v>1702</v>
      </c>
      <c r="K32" s="6">
        <f ca="1">INDIRECT("Y32")+INDIRECT("AG32")+INDIRECT("AO32")+INDIRECT("AW32")+INDIRECT("BE32")+INDIRECT("BM32")</f>
        <v>0</v>
      </c>
      <c r="L32" s="6">
        <f ca="1">INDIRECT("Z32")+INDIRECT("AH32")+INDIRECT("AP32")+INDIRECT("AX32")+INDIRECT("BF32")+INDIRECT("BN32")</f>
        <v>0</v>
      </c>
      <c r="M32" s="6">
        <f ca="1">INDIRECT("AA32")+INDIRECT("AI32")+INDIRECT("AQ32")+INDIRECT("AY32")+INDIRECT("BG32")+INDIRECT("BO32")</f>
        <v>0</v>
      </c>
      <c r="N32" s="7">
        <f ca="1">INDIRECT("T32")+INDIRECT("U32")+INDIRECT("V32")+INDIRECT("W32")+INDIRECT("X32")+INDIRECT("Y32")+INDIRECT("Z32")+INDIRECT("AA32")</f>
        <v>52</v>
      </c>
      <c r="O32" s="6">
        <f ca="1">INDIRECT("AB32")+INDIRECT("AC32")+INDIRECT("AD32")+INDIRECT("AE32")+INDIRECT("AF32")+INDIRECT("AG32")+INDIRECT("AH32")+INDIRECT("AI32")</f>
        <v>1516</v>
      </c>
      <c r="P32" s="6">
        <f ca="1">INDIRECT("AJ32")+INDIRECT("AK32")+INDIRECT("AL32")+INDIRECT("AM32")+INDIRECT("AN32")+INDIRECT("AO32")+INDIRECT("AP32")+INDIRECT("AQ32")</f>
        <v>0</v>
      </c>
      <c r="Q32" s="6">
        <f ca="1">INDIRECT("AR32")+INDIRECT("AS32")+INDIRECT("AT32")+INDIRECT("AU32")+INDIRECT("AV32")+INDIRECT("AW32")+INDIRECT("AX32")+INDIRECT("AY32")</f>
        <v>126</v>
      </c>
      <c r="R32" s="6">
        <f ca="1">INDIRECT("AZ32")+INDIRECT("BA32")+INDIRECT("BB32")+INDIRECT("BC32")+INDIRECT("BD32")+INDIRECT("BE32")+INDIRECT("BF32")+INDIRECT("BG32")</f>
        <v>116</v>
      </c>
      <c r="S32" s="6">
        <f ca="1">INDIRECT("BH32")+INDIRECT("BI32")+INDIRECT("BJ32")+INDIRECT("BK32")+INDIRECT("BL32")+INDIRECT("BM32")+INDIRECT("BN32")+INDIRECT("BO32")</f>
        <v>134</v>
      </c>
      <c r="T32" s="28"/>
      <c r="U32" s="29"/>
      <c r="V32" s="29"/>
      <c r="W32" s="29"/>
      <c r="X32" s="29">
        <v>52</v>
      </c>
      <c r="Y32" s="29"/>
      <c r="Z32" s="29"/>
      <c r="AA32" s="29"/>
      <c r="AB32" s="28"/>
      <c r="AC32" s="29"/>
      <c r="AD32" s="29"/>
      <c r="AE32" s="29"/>
      <c r="AF32" s="29">
        <v>1516</v>
      </c>
      <c r="AG32" s="29"/>
      <c r="AH32" s="29"/>
      <c r="AI32" s="29"/>
      <c r="AJ32" s="28"/>
      <c r="AK32" s="29"/>
      <c r="AL32" s="29"/>
      <c r="AM32" s="29"/>
      <c r="AN32" s="29"/>
      <c r="AO32" s="29"/>
      <c r="AP32" s="29"/>
      <c r="AQ32" s="29"/>
      <c r="AR32" s="28"/>
      <c r="AS32" s="29"/>
      <c r="AT32" s="29"/>
      <c r="AU32" s="29">
        <v>126</v>
      </c>
      <c r="AV32" s="29"/>
      <c r="AW32" s="29"/>
      <c r="AX32" s="29"/>
      <c r="AY32" s="29"/>
      <c r="AZ32" s="28"/>
      <c r="BA32" s="29"/>
      <c r="BB32" s="29"/>
      <c r="BC32" s="29">
        <v>116</v>
      </c>
      <c r="BD32" s="29"/>
      <c r="BE32" s="29"/>
      <c r="BF32" s="29"/>
      <c r="BG32" s="29"/>
      <c r="BH32" s="28"/>
      <c r="BI32" s="29"/>
      <c r="BJ32" s="29"/>
      <c r="BK32" s="29"/>
      <c r="BL32" s="29">
        <v>134</v>
      </c>
      <c r="BM32" s="29"/>
      <c r="BN32" s="29"/>
      <c r="BO32" s="29"/>
      <c r="BP32" s="9">
        <v>0</v>
      </c>
      <c r="BQ32" s="1" t="s">
        <v>0</v>
      </c>
      <c r="BR32" s="1" t="s">
        <v>0</v>
      </c>
      <c r="BS32" s="1" t="s">
        <v>0</v>
      </c>
      <c r="BT32" s="1" t="s">
        <v>0</v>
      </c>
      <c r="BU32" s="1" t="s">
        <v>0</v>
      </c>
      <c r="BW32" s="1">
        <f ca="1">INDIRECT("T32")+2*INDIRECT("AB32")+3*INDIRECT("AJ32")+4*INDIRECT("AR32")+5*INDIRECT("AZ32")+6*INDIRECT("BH32")</f>
        <v>0</v>
      </c>
      <c r="BX32" s="1">
        <v>0</v>
      </c>
      <c r="BY32" s="1">
        <f ca="1">INDIRECT("U32")+2*INDIRECT("AC32")+3*INDIRECT("AK32")+4*INDIRECT("AS32")+5*INDIRECT("BA32")+6*INDIRECT("BI32")</f>
        <v>0</v>
      </c>
      <c r="BZ32" s="1">
        <v>0</v>
      </c>
      <c r="CA32" s="1">
        <f ca="1">INDIRECT("V32")+2*INDIRECT("AD32")+3*INDIRECT("AL32")+4*INDIRECT("AT32")+5*INDIRECT("BB32")+6*INDIRECT("BJ32")</f>
        <v>0</v>
      </c>
      <c r="CB32" s="1">
        <v>0</v>
      </c>
      <c r="CC32" s="1">
        <f ca="1">INDIRECT("W32")+2*INDIRECT("AE32")+3*INDIRECT("AM32")+4*INDIRECT("AU32")+5*INDIRECT("BC32")+6*INDIRECT("BK32")</f>
        <v>1084</v>
      </c>
      <c r="CD32" s="1">
        <v>1084</v>
      </c>
      <c r="CE32" s="1">
        <f ca="1">INDIRECT("X32")+2*INDIRECT("AF32")+3*INDIRECT("AN32")+4*INDIRECT("AV32")+5*INDIRECT("BD32")+6*INDIRECT("BL32")</f>
        <v>3888</v>
      </c>
      <c r="CF32" s="1">
        <v>3888</v>
      </c>
      <c r="CG32" s="1">
        <f ca="1">INDIRECT("Y32")+2*INDIRECT("AG32")+3*INDIRECT("AO32")+4*INDIRECT("AW32")+5*INDIRECT("BE32")+6*INDIRECT("BM32")</f>
        <v>0</v>
      </c>
      <c r="CH32" s="1">
        <v>0</v>
      </c>
      <c r="CI32" s="1">
        <f ca="1">INDIRECT("Z32")+2*INDIRECT("AH32")+3*INDIRECT("AP32")+4*INDIRECT("AX32")+5*INDIRECT("BF32")+6*INDIRECT("BN32")</f>
        <v>0</v>
      </c>
      <c r="CJ32" s="1">
        <v>0</v>
      </c>
      <c r="CK32" s="1">
        <f ca="1">INDIRECT("AA32")+2*INDIRECT("AI32")+3*INDIRECT("AQ32")+4*INDIRECT("AY32")+5*INDIRECT("BG32")+6*INDIRECT("BO32")</f>
        <v>0</v>
      </c>
      <c r="CL32" s="1">
        <v>0</v>
      </c>
      <c r="CM32" s="1">
        <f ca="1">INDIRECT("T32")+2*INDIRECT("U32")+3*INDIRECT("V32")+4*INDIRECT("W32")+5*INDIRECT("X32")+6*INDIRECT("Y32")+7*INDIRECT("Z32")+8*INDIRECT("AA32")</f>
        <v>260</v>
      </c>
      <c r="CN32" s="1">
        <v>260</v>
      </c>
      <c r="CO32" s="1">
        <f ca="1">INDIRECT("AB32")+2*INDIRECT("AC32")+3*INDIRECT("AD32")+4*INDIRECT("AE32")+5*INDIRECT("AF32")+6*INDIRECT("AG32")+7*INDIRECT("AH32")+8*INDIRECT("AI32")</f>
        <v>7580</v>
      </c>
      <c r="CP32" s="1">
        <v>7580</v>
      </c>
      <c r="CQ32" s="1">
        <f ca="1">INDIRECT("AJ32")+2*INDIRECT("AK32")+3*INDIRECT("AL32")+4*INDIRECT("AM32")+5*INDIRECT("AN32")+6*INDIRECT("AO32")+7*INDIRECT("AP32")+8*INDIRECT("AQ32")</f>
        <v>0</v>
      </c>
      <c r="CR32" s="1">
        <v>0</v>
      </c>
      <c r="CS32" s="1">
        <f ca="1">INDIRECT("AR32")+2*INDIRECT("AS32")+3*INDIRECT("AT32")+4*INDIRECT("AU32")+5*INDIRECT("AV32")+6*INDIRECT("AW32")+7*INDIRECT("AX32")+8*INDIRECT("AY32")</f>
        <v>504</v>
      </c>
      <c r="CT32" s="1">
        <v>504</v>
      </c>
      <c r="CU32" s="1">
        <f ca="1">INDIRECT("AZ32")+2*INDIRECT("BA32")+3*INDIRECT("BB32")+4*INDIRECT("BC32")+5*INDIRECT("BD32")+6*INDIRECT("BE32")+7*INDIRECT("BF32")+8*INDIRECT("BG32")</f>
        <v>464</v>
      </c>
      <c r="CV32" s="1">
        <v>464</v>
      </c>
      <c r="CW32" s="1">
        <f ca="1">INDIRECT("BH32")+2*INDIRECT("BI32")+3*INDIRECT("BJ32")+4*INDIRECT("BK32")+5*INDIRECT("BL32")+6*INDIRECT("BM32")+7*INDIRECT("BN32")+8*INDIRECT("BO32")</f>
        <v>670</v>
      </c>
      <c r="CX32" s="1">
        <v>670</v>
      </c>
    </row>
    <row r="33" spans="1:73" ht="11.25">
      <c r="A33" s="25"/>
      <c r="B33" s="25"/>
      <c r="C33" s="27" t="s">
        <v>60</v>
      </c>
      <c r="D33" s="26" t="s">
        <v>0</v>
      </c>
      <c r="E33" s="1" t="s">
        <v>6</v>
      </c>
      <c r="F33" s="7">
        <f>SUM(F31:F32)</f>
        <v>0</v>
      </c>
      <c r="G33" s="6">
        <f>SUM(G31:G32)</f>
        <v>125</v>
      </c>
      <c r="H33" s="6">
        <f>SUM(H31:H32)</f>
        <v>0</v>
      </c>
      <c r="I33" s="6">
        <f>SUM(I31:I32)</f>
        <v>242</v>
      </c>
      <c r="J33" s="6">
        <f>SUM(J31:J32)</f>
        <v>1702</v>
      </c>
      <c r="K33" s="6">
        <f>SUM(K31:K32)</f>
        <v>0</v>
      </c>
      <c r="L33" s="6">
        <f>SUM(L31:L32)</f>
        <v>0</v>
      </c>
      <c r="M33" s="6">
        <f>SUM(M31:M32)</f>
        <v>0</v>
      </c>
      <c r="N33" s="7">
        <f>SUM(N31:N32)</f>
        <v>52</v>
      </c>
      <c r="O33" s="6">
        <f>SUM(O31:O32)</f>
        <v>1516</v>
      </c>
      <c r="P33" s="6">
        <f>SUM(P31:P32)</f>
        <v>125</v>
      </c>
      <c r="Q33" s="6">
        <f>SUM(Q31:Q32)</f>
        <v>126</v>
      </c>
      <c r="R33" s="6">
        <f>SUM(R31:R32)</f>
        <v>116</v>
      </c>
      <c r="S33" s="6">
        <f>SUM(S31:S32)</f>
        <v>134</v>
      </c>
      <c r="T33" s="8"/>
      <c r="U33" s="5"/>
      <c r="V33" s="5"/>
      <c r="W33" s="5"/>
      <c r="X33" s="5"/>
      <c r="Y33" s="5"/>
      <c r="Z33" s="5"/>
      <c r="AA33" s="5"/>
      <c r="AB33" s="8"/>
      <c r="AC33" s="5"/>
      <c r="AD33" s="5"/>
      <c r="AE33" s="5"/>
      <c r="AF33" s="5"/>
      <c r="AG33" s="5"/>
      <c r="AH33" s="5"/>
      <c r="AI33" s="5"/>
      <c r="AJ33" s="8"/>
      <c r="AK33" s="5"/>
      <c r="AL33" s="5"/>
      <c r="AM33" s="5"/>
      <c r="AN33" s="5"/>
      <c r="AO33" s="5"/>
      <c r="AP33" s="5"/>
      <c r="AQ33" s="5"/>
      <c r="AR33" s="8"/>
      <c r="AS33" s="5"/>
      <c r="AT33" s="5"/>
      <c r="AU33" s="5"/>
      <c r="AV33" s="5"/>
      <c r="AW33" s="5"/>
      <c r="AX33" s="5"/>
      <c r="AY33" s="5"/>
      <c r="AZ33" s="8"/>
      <c r="BA33" s="5"/>
      <c r="BB33" s="5"/>
      <c r="BC33" s="5"/>
      <c r="BD33" s="5"/>
      <c r="BE33" s="5"/>
      <c r="BF33" s="5"/>
      <c r="BG33" s="5"/>
      <c r="BH33" s="8"/>
      <c r="BI33" s="5"/>
      <c r="BJ33" s="5"/>
      <c r="BK33" s="5"/>
      <c r="BL33" s="5"/>
      <c r="BM33" s="5"/>
      <c r="BN33" s="5"/>
      <c r="BO33" s="5"/>
      <c r="BP33" s="9">
        <v>0</v>
      </c>
      <c r="BQ33" s="1" t="s">
        <v>0</v>
      </c>
      <c r="BR33" s="1" t="s">
        <v>0</v>
      </c>
      <c r="BS33" s="1" t="s">
        <v>0</v>
      </c>
      <c r="BT33" s="1" t="s">
        <v>0</v>
      </c>
      <c r="BU33" s="1" t="s">
        <v>0</v>
      </c>
    </row>
    <row r="34" spans="1:73" ht="11.25">
      <c r="A34" s="37"/>
      <c r="B34" s="37"/>
      <c r="C34" s="37" t="s">
        <v>0</v>
      </c>
      <c r="D34" s="37" t="s">
        <v>0</v>
      </c>
      <c r="E34" s="37" t="s">
        <v>0</v>
      </c>
      <c r="F34" s="38"/>
      <c r="G34" s="39"/>
      <c r="H34" s="39"/>
      <c r="I34" s="39"/>
      <c r="J34" s="39"/>
      <c r="K34" s="39"/>
      <c r="L34" s="39"/>
      <c r="M34" s="39"/>
      <c r="N34" s="38"/>
      <c r="O34" s="39"/>
      <c r="P34" s="39"/>
      <c r="Q34" s="39"/>
      <c r="R34" s="39"/>
      <c r="S34" s="39"/>
      <c r="T34" s="40"/>
      <c r="U34" s="41"/>
      <c r="V34" s="41"/>
      <c r="W34" s="41"/>
      <c r="X34" s="41"/>
      <c r="Y34" s="41"/>
      <c r="Z34" s="41"/>
      <c r="AA34" s="41"/>
      <c r="AB34" s="40"/>
      <c r="AC34" s="41"/>
      <c r="AD34" s="41"/>
      <c r="AE34" s="41"/>
      <c r="AF34" s="41"/>
      <c r="AG34" s="41"/>
      <c r="AH34" s="41"/>
      <c r="AI34" s="41"/>
      <c r="AJ34" s="40"/>
      <c r="AK34" s="41"/>
      <c r="AL34" s="41"/>
      <c r="AM34" s="41"/>
      <c r="AN34" s="41"/>
      <c r="AO34" s="41"/>
      <c r="AP34" s="41"/>
      <c r="AQ34" s="41"/>
      <c r="AR34" s="40"/>
      <c r="AS34" s="41"/>
      <c r="AT34" s="41"/>
      <c r="AU34" s="41"/>
      <c r="AV34" s="41"/>
      <c r="AW34" s="41"/>
      <c r="AX34" s="41"/>
      <c r="AY34" s="41"/>
      <c r="AZ34" s="40"/>
      <c r="BA34" s="41"/>
      <c r="BB34" s="41"/>
      <c r="BC34" s="41"/>
      <c r="BD34" s="41"/>
      <c r="BE34" s="41"/>
      <c r="BF34" s="41"/>
      <c r="BG34" s="41"/>
      <c r="BH34" s="40"/>
      <c r="BI34" s="41"/>
      <c r="BJ34" s="41"/>
      <c r="BK34" s="41"/>
      <c r="BL34" s="41"/>
      <c r="BM34" s="41"/>
      <c r="BN34" s="41"/>
      <c r="BO34" s="42"/>
      <c r="BP34" s="9"/>
      <c r="BT34" s="1" t="s">
        <v>0</v>
      </c>
      <c r="BU34" s="1" t="s">
        <v>0</v>
      </c>
    </row>
    <row r="37" spans="5:13" ht="11.25">
      <c r="E37" s="3" t="s">
        <v>67</v>
      </c>
      <c r="F37" s="5">
        <f>SUMIF($BQ4:$BQ34,"=RIP",F4:F34)</f>
        <v>605</v>
      </c>
      <c r="G37" s="5">
        <f aca="true" t="shared" si="0" ref="G37:M37">SUMIF($BQ4:$BQ34,"=RIP",G4:G34)</f>
        <v>1620</v>
      </c>
      <c r="H37" s="5">
        <f t="shared" si="0"/>
        <v>193</v>
      </c>
      <c r="I37" s="5">
        <f t="shared" si="0"/>
        <v>60</v>
      </c>
      <c r="J37" s="5">
        <f t="shared" si="0"/>
        <v>785</v>
      </c>
      <c r="K37" s="5">
        <f t="shared" si="0"/>
        <v>795</v>
      </c>
      <c r="L37" s="5">
        <f t="shared" si="0"/>
        <v>0</v>
      </c>
      <c r="M37" s="5">
        <f t="shared" si="0"/>
        <v>0</v>
      </c>
    </row>
    <row r="38" spans="5:13" ht="11.25">
      <c r="E38" s="3" t="s">
        <v>68</v>
      </c>
      <c r="F38" s="5">
        <f>SUMIF($BT4:$BT34,"=GARVEE",F4:F34)</f>
        <v>0</v>
      </c>
      <c r="G38" s="5">
        <f aca="true" t="shared" si="1" ref="G38:M38">SUMIF($BT4:$BT34,"=GARVEE",G4:G34)</f>
        <v>0</v>
      </c>
      <c r="H38" s="5">
        <f t="shared" si="1"/>
        <v>0</v>
      </c>
      <c r="I38" s="5">
        <f t="shared" si="1"/>
        <v>0</v>
      </c>
      <c r="J38" s="5">
        <f t="shared" si="1"/>
        <v>0</v>
      </c>
      <c r="K38" s="5">
        <f t="shared" si="1"/>
        <v>0</v>
      </c>
      <c r="L38" s="5">
        <f t="shared" si="1"/>
        <v>0</v>
      </c>
      <c r="M38" s="5">
        <f t="shared" si="1"/>
        <v>0</v>
      </c>
    </row>
    <row r="39" spans="5:13" ht="11.25">
      <c r="E39" s="3" t="s">
        <v>69</v>
      </c>
      <c r="F39" s="5">
        <f>SUMIF($BR4:$BR34,"=X",F4:F34)</f>
        <v>0</v>
      </c>
      <c r="G39" s="5">
        <f aca="true" t="shared" si="2" ref="G39:M39">SUMIF($BR4:$BR34,"=X",G4:G34)</f>
        <v>0</v>
      </c>
      <c r="H39" s="5">
        <f t="shared" si="2"/>
        <v>0</v>
      </c>
      <c r="I39" s="5">
        <f t="shared" si="2"/>
        <v>0</v>
      </c>
      <c r="J39" s="5">
        <f t="shared" si="2"/>
        <v>0</v>
      </c>
      <c r="K39" s="5">
        <f t="shared" si="2"/>
        <v>0</v>
      </c>
      <c r="L39" s="5">
        <f t="shared" si="2"/>
        <v>0</v>
      </c>
      <c r="M39" s="5">
        <f t="shared" si="2"/>
        <v>0</v>
      </c>
    </row>
    <row r="40" spans="5:13" ht="11.25">
      <c r="E40" s="3" t="s">
        <v>70</v>
      </c>
      <c r="F40" s="5">
        <f>SUMIF($BU4:$BU34,"=X",AJ4:AJ34)+SUMIF($BU4:$BU34,"=X",AR4:AR34)+SUMIF($BU4:$BU34,"=X",AZ4:AZ34)+SUMIF($BU4:$BU34,"=X",BH4:BH34)</f>
        <v>533</v>
      </c>
      <c r="G40" s="5">
        <f>SUMIF($BU4:$BU34,"=X",AK4:AK34)+SUMIF($BU4:$BU34,"=X",AS4:AS34)+SUMIF($BU4:$BU34,"=X",BA4:BA34)+SUMIF($BU4:$BU34,"=X",BI4:BI34)</f>
        <v>125</v>
      </c>
      <c r="H40" s="5"/>
      <c r="I40" s="5"/>
      <c r="J40" s="5"/>
      <c r="K40" s="5"/>
      <c r="L40" s="5"/>
      <c r="M40" s="5"/>
    </row>
    <row r="41" spans="5:13" ht="11.25">
      <c r="E41" s="3" t="s">
        <v>71</v>
      </c>
      <c r="F41" s="5">
        <f>SUMIF($BU4:$BU34,"=X",T4:T34)</f>
        <v>72</v>
      </c>
      <c r="G41" s="5">
        <f>SUMIF($BU4:$BU34,"=X",U4:U34)</f>
        <v>0</v>
      </c>
      <c r="H41" s="5"/>
      <c r="I41" s="5"/>
      <c r="J41" s="5"/>
      <c r="K41" s="5"/>
      <c r="L41" s="5"/>
      <c r="M41" s="5"/>
    </row>
    <row r="42" spans="5:13" ht="11.25">
      <c r="E42" s="3" t="s">
        <v>72</v>
      </c>
      <c r="F42" s="5">
        <f>F37-F38-F39-F40-F41</f>
        <v>0</v>
      </c>
      <c r="G42" s="5">
        <f aca="true" t="shared" si="3" ref="G42:M42">G37-G38-G39-G40-G41</f>
        <v>1495</v>
      </c>
      <c r="H42" s="5">
        <f t="shared" si="3"/>
        <v>193</v>
      </c>
      <c r="I42" s="5">
        <f t="shared" si="3"/>
        <v>60</v>
      </c>
      <c r="J42" s="5">
        <f t="shared" si="3"/>
        <v>785</v>
      </c>
      <c r="K42" s="5">
        <f t="shared" si="3"/>
        <v>795</v>
      </c>
      <c r="L42" s="5">
        <f t="shared" si="3"/>
        <v>0</v>
      </c>
      <c r="M42" s="5">
        <f t="shared" si="3"/>
        <v>0</v>
      </c>
    </row>
    <row r="44" spans="9:11" ht="11.25">
      <c r="I44" s="1">
        <f>SUM(F42:I42)</f>
        <v>1748</v>
      </c>
      <c r="J44" s="1">
        <f>J42</f>
        <v>785</v>
      </c>
      <c r="K44" s="1">
        <f>K42</f>
        <v>795</v>
      </c>
    </row>
  </sheetData>
  <sheetProtection password="CB9B" sheet="1" objects="1" scenarios="1"/>
  <conditionalFormatting sqref="F4 F7:F8 F11:F12 F15:F16 F19 F22:F24 F27:F28 F31:F32">
    <cfRule type="expression" priority="1" dxfId="0" stopIfTrue="1">
      <formula>BW4&lt;&gt;BX4</formula>
    </cfRule>
  </conditionalFormatting>
  <conditionalFormatting sqref="G4 G7:G8 G11:G12 G15:G16 G19 G22:G24 G27:G28 G31:G32">
    <cfRule type="expression" priority="2" dxfId="0" stopIfTrue="1">
      <formula>BY4&lt;&gt;BZ4</formula>
    </cfRule>
  </conditionalFormatting>
  <conditionalFormatting sqref="H4 H7:H8 H11:H12 H15:H16 H19 H22:H24 H27:H28 H31:H32">
    <cfRule type="expression" priority="3" dxfId="0" stopIfTrue="1">
      <formula>CA4&lt;&gt;CB4</formula>
    </cfRule>
  </conditionalFormatting>
  <conditionalFormatting sqref="I4 I7:I8 I11:I12 I15:I16 I19 I22:I24 I27:I28 I31:I32">
    <cfRule type="expression" priority="4" dxfId="0" stopIfTrue="1">
      <formula>CC4&lt;&gt;CD4</formula>
    </cfRule>
  </conditionalFormatting>
  <conditionalFormatting sqref="J4 J7:J8 J11:J12 J15:J16 J19 J22:J24 J27:J28 J31:J32">
    <cfRule type="expression" priority="5" dxfId="0" stopIfTrue="1">
      <formula>CE4&lt;&gt;CF4</formula>
    </cfRule>
  </conditionalFormatting>
  <conditionalFormatting sqref="K4 K7:K8 K11:K12 K15:K16 K19 K22:K24 K27:K28 K31:K32">
    <cfRule type="expression" priority="6" dxfId="0" stopIfTrue="1">
      <formula>CG4&lt;&gt;CH4</formula>
    </cfRule>
  </conditionalFormatting>
  <conditionalFormatting sqref="L4 L7:L8 L11:L12 L15:L16 L19 L22:L24 L27:L28 L31:L32">
    <cfRule type="expression" priority="7" dxfId="0" stopIfTrue="1">
      <formula>CI4&lt;&gt;CJ4</formula>
    </cfRule>
  </conditionalFormatting>
  <conditionalFormatting sqref="M4 M7:M8 M11:M12 M15:M16 M19 M22:M24 M27:M28 M31:M32">
    <cfRule type="expression" priority="8" dxfId="0" stopIfTrue="1">
      <formula>CK4&lt;&gt;CL4</formula>
    </cfRule>
  </conditionalFormatting>
  <conditionalFormatting sqref="N4 N7:N8 N11:N12 N15:N16 N19 N22:N24 N27:N28 N31:N32">
    <cfRule type="expression" priority="9" dxfId="0" stopIfTrue="1">
      <formula>CM4&lt;&gt;CN4</formula>
    </cfRule>
  </conditionalFormatting>
  <conditionalFormatting sqref="O4 O7:O8 O11:O12 O15:O16 O19 O22:O24 O27:O28 O31:O32">
    <cfRule type="expression" priority="10" dxfId="0" stopIfTrue="1">
      <formula>CO4&lt;&gt;CP4</formula>
    </cfRule>
  </conditionalFormatting>
  <conditionalFormatting sqref="P4 P7:P8 P11:P12 P15:P16 P19 P22:P24 P27:P28 P31:P32">
    <cfRule type="expression" priority="11" dxfId="0" stopIfTrue="1">
      <formula>CQ4&lt;&gt;CR4</formula>
    </cfRule>
  </conditionalFormatting>
  <conditionalFormatting sqref="Q4 Q7:Q8 Q11:Q12 Q15:Q16 Q19 Q22:Q24 Q27:Q28 Q31:Q32">
    <cfRule type="expression" priority="12" dxfId="0" stopIfTrue="1">
      <formula>CS4&lt;&gt;CT4</formula>
    </cfRule>
  </conditionalFormatting>
  <conditionalFormatting sqref="R4 R7:R8 R11:R12 R15:R16 R19 R22:R24 R27:R28 R31:R32">
    <cfRule type="expression" priority="13" dxfId="0" stopIfTrue="1">
      <formula>CU4&lt;&gt;CV4</formula>
    </cfRule>
  </conditionalFormatting>
  <conditionalFormatting sqref="S4 S7:S8 S11:S12 S15:S16 S19 S22:S24 S27:S28 S31:S32">
    <cfRule type="expression" priority="14" dxfId="0" stopIfTrue="1">
      <formula>CW4&lt;&gt;CX4</formula>
    </cfRule>
  </conditionalFormatting>
  <dataValidations count="45">
    <dataValidation type="list" allowBlank="1" showErrorMessage="1" errorTitle="Input Error" error="Please choose one of the options from the pulldown." sqref="D6">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9">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13">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17">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21">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24">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29">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33">
      <formula1>"No Change,Schedule Delay,Delay w/Cost Change,Schedule Advance,Advance w/Cost Change,Delete Project,See Attached Fact &amp; Funding Sheet"</formula1>
    </dataValidation>
    <dataValidation type="whole" showInputMessage="1" showErrorMessage="1" prompt="Summary of funding in this fiscal year.&#10;&#10;Scroll right to update these funds ==&gt;" errorTitle="Calculation Field." error="Do not update here.  Please scroll to the right and update as needed for each project component." sqref="F4:M34">
      <formula1>9999999</formula1>
      <formula2>9999999</formula2>
    </dataValidation>
    <dataValidation type="whole" showInputMessage="1" showErrorMessage="1" prompt="Summary for this component, regardless of fiscal year.&#10;&#10;Scroll right to update these funds ==&gt;" errorTitle="Calculation Field." error="Do not update here.  Please scroll to the right and update as needed for each project component." sqref="N4:S34">
      <formula1>9999999</formula1>
      <formula2>9999999</formula2>
    </dataValidation>
    <dataValidation type="whole" showErrorMessage="1" errorTitle="Maximum Dollar Input Exceeded" error="The maximum input value is $999,999 (x $1000), basically one billion dollars.  Please revise your figures." sqref="T4:BO4">
      <formula1>0</formula1>
      <formula2>999999</formula2>
    </dataValidation>
    <dataValidation type="whole" showInputMessage="1" showErrorMessage="1" promptTitle="No Input" prompt="This is not a funding line." errorTitle="Wrong Spot" error="This is either a total or blank funding line.  No Data Input Here." sqref="T5:BO5">
      <formula1>999999</formula1>
      <formula2>999999</formula2>
    </dataValidation>
    <dataValidation type="whole" showInputMessage="1" showErrorMessage="1" promptTitle="No Input" prompt="This is not a funding line." errorTitle="Wrong Spot" error="This is either a total or blank funding line.  No Data Input Here." sqref="T6:BO6">
      <formula1>999999</formula1>
      <formula2>999999</formula2>
    </dataValidation>
    <dataValidation type="whole" showErrorMessage="1" errorTitle="Maximum Dollar Input Exceeded" error="The maximum input value is $999,999 (x $1000), basically one billion dollars.  Please revise your figures." sqref="T7:BO7">
      <formula1>0</formula1>
      <formula2>999999</formula2>
    </dataValidation>
    <dataValidation type="whole" showErrorMessage="1" errorTitle="Maximum Dollar Input Exceeded" error="The maximum input value is $999,999 (x $1000), basically one billion dollars.  Please revise your figures." sqref="T8:BO8">
      <formula1>0</formula1>
      <formula2>999999</formula2>
    </dataValidation>
    <dataValidation type="whole" showInputMessage="1" showErrorMessage="1" promptTitle="No Input" prompt="This is not a funding line." errorTitle="Wrong Spot" error="This is either a total or blank funding line.  No Data Input Here." sqref="T9:BO9">
      <formula1>999999</formula1>
      <formula2>999999</formula2>
    </dataValidation>
    <dataValidation type="whole" showInputMessage="1" showErrorMessage="1" promptTitle="No Input" prompt="This is not a funding line." errorTitle="Wrong Spot" error="This is either a total or blank funding line.  No Data Input Here." sqref="T10:BO10">
      <formula1>999999</formula1>
      <formula2>999999</formula2>
    </dataValidation>
    <dataValidation type="whole" showErrorMessage="1" errorTitle="Maximum Dollar Input Exceeded" error="The maximum input value is $999,999 (x $1000), basically one billion dollars.  Please revise your figures." sqref="T11:BO11">
      <formula1>0</formula1>
      <formula2>999999</formula2>
    </dataValidation>
    <dataValidation type="whole" showErrorMessage="1" errorTitle="Maximum Dollar Input Exceeded" error="The maximum input value is $999,999 (x $1000), basically one billion dollars.  Please revise your figures." sqref="T12:BO12">
      <formula1>0</formula1>
      <formula2>999999</formula2>
    </dataValidation>
    <dataValidation type="whole" showInputMessage="1" showErrorMessage="1" promptTitle="No Input" prompt="This is not a funding line." errorTitle="Wrong Spot" error="This is either a total or blank funding line.  No Data Input Here." sqref="T13:BO13">
      <formula1>999999</formula1>
      <formula2>999999</formula2>
    </dataValidation>
    <dataValidation type="whole" showInputMessage="1" showErrorMessage="1" promptTitle="No Input" prompt="This is not a funding line." errorTitle="Wrong Spot" error="This is either a total or blank funding line.  No Data Input Here." sqref="T14:BO14">
      <formula1>999999</formula1>
      <formula2>999999</formula2>
    </dataValidation>
    <dataValidation type="whole" showErrorMessage="1" errorTitle="Maximum Dollar Input Exceeded" error="The maximum input value is $999,999 (x $1000), basically one billion dollars.  Please revise your figures." sqref="T15:BO15">
      <formula1>0</formula1>
      <formula2>999999</formula2>
    </dataValidation>
    <dataValidation type="whole" showErrorMessage="1" errorTitle="Maximum Dollar Input Exceeded" error="The maximum input value is $999,999 (x $1000), basically one billion dollars.  Please revise your figures." sqref="T16:BO16">
      <formula1>0</formula1>
      <formula2>999999</formula2>
    </dataValidation>
    <dataValidation type="whole" showInputMessage="1" showErrorMessage="1" promptTitle="No Input" prompt="This is not a funding line." errorTitle="Wrong Spot" error="This is either a total or blank funding line.  No Data Input Here." sqref="T17:BO17">
      <formula1>999999</formula1>
      <formula2>999999</formula2>
    </dataValidation>
    <dataValidation type="whole" showInputMessage="1" showErrorMessage="1" promptTitle="No Input" prompt="This is not a funding line." errorTitle="Wrong Spot" error="This is either a total or blank funding line.  No Data Input Here." sqref="T18:BO18">
      <formula1>999999</formula1>
      <formula2>999999</formula2>
    </dataValidation>
    <dataValidation type="whole" showErrorMessage="1" errorTitle="Maximum Dollar Input Exceeded" error="The maximum input value is $999,999 (x $1000), basically one billion dollars.  Please revise your figures." sqref="T19:BO19">
      <formula1>0</formula1>
      <formula2>999999</formula2>
    </dataValidation>
    <dataValidation type="whole" showInputMessage="1" showErrorMessage="1" promptTitle="No Input" prompt="This is not a funding line." errorTitle="Wrong Spot" error="This is either a total or blank funding line.  No Data Input Here." sqref="T20:BO20">
      <formula1>999999</formula1>
      <formula2>999999</formula2>
    </dataValidation>
    <dataValidation type="whole" showInputMessage="1" showErrorMessage="1" promptTitle="No Input" prompt="This is not a funding line." errorTitle="Wrong Spot" error="This is either a total or blank funding line.  No Data Input Here." sqref="T21:BO21">
      <formula1>999999</formula1>
      <formula2>999999</formula2>
    </dataValidation>
    <dataValidation type="whole" showErrorMessage="1" errorTitle="Maximum Dollar Input Exceeded" error="The maximum input value is $999,999 (x $1000), basically one billion dollars.  Please revise your figures." sqref="T22:BO22">
      <formula1>0</formula1>
      <formula2>999999</formula2>
    </dataValidation>
    <dataValidation type="whole" showErrorMessage="1" errorTitle="Maximum Dollar Input Exceeded" error="The maximum input value is $999,999 (x $1000), basically one billion dollars.  Please revise your figures." sqref="T23:BO23">
      <formula1>0</formula1>
      <formula2>999999</formula2>
    </dataValidation>
    <dataValidation type="whole" showErrorMessage="1" errorTitle="Maximum Dollar Input Exceeded" error="The maximum input value is $999,999 (x $1000), basically one billion dollars.  Please revise your figures." sqref="T24:BO24">
      <formula1>0</formula1>
      <formula2>999999</formula2>
    </dataValidation>
    <dataValidation type="whole" showInputMessage="1" showErrorMessage="1" promptTitle="No Input" prompt="This is not a funding line." errorTitle="Wrong Spot" error="This is either a total or blank funding line.  No Data Input Here." sqref="T25:BO25">
      <formula1>999999</formula1>
      <formula2>999999</formula2>
    </dataValidation>
    <dataValidation type="whole" showInputMessage="1" showErrorMessage="1" promptTitle="No Input" prompt="This is not a funding line." errorTitle="Wrong Spot" error="This is either a total or blank funding line.  No Data Input Here." sqref="T26:BO26">
      <formula1>999999</formula1>
      <formula2>999999</formula2>
    </dataValidation>
    <dataValidation type="whole" showErrorMessage="1" errorTitle="Maximum Dollar Input Exceeded" error="The maximum input value is $999,999 (x $1000), basically one billion dollars.  Please revise your figures." sqref="BJ27:BO27 AL27:AQ27 AT27:AY27 BB27:BG27 V27:AI27">
      <formula1>0</formula1>
      <formula2>999999</formula2>
    </dataValidation>
    <dataValidation type="whole" showInputMessage="1" showErrorMessage="1" prompt="Caltrans Support FY 02/03 and prior should not be reprogrammed, unless no work has begun on this component!" errorTitle="Maximum Dollar Input Exceeded" error="The maximum input value is $999,999 (x $1000), basically one billion dollars.  Please revise your figures." sqref="AJ27:AK27 AR27:AS27 AZ27:BA27 BH27:BI27">
      <formula1>0</formula1>
      <formula2>999999</formula2>
    </dataValidation>
    <dataValidation type="whole" showInputMessage="1" showErrorMessage="1" prompt="Caltrans RW Capital FY 02/03 and prior should not be reprogrammed, unless no work has begun on this component!" errorTitle="Maximum Dollar Input Exceeded" error="The maximum input value is $999,999 (x $1000), basically one billion dollars.  Please revise your figures." sqref="T27:U27">
      <formula1>0</formula1>
      <formula2>999999</formula2>
    </dataValidation>
    <dataValidation type="whole" showErrorMessage="1" errorTitle="Maximum Dollar Input Exceeded" error="The maximum input value is $999,999 (x $1000), basically one billion dollars.  Please revise your figures." sqref="T28:BO28">
      <formula1>0</formula1>
      <formula2>999999</formula2>
    </dataValidation>
    <dataValidation type="whole" showInputMessage="1" showErrorMessage="1" promptTitle="No Input" prompt="This is not a funding line." errorTitle="Wrong Spot" error="This is either a total or blank funding line.  No Data Input Here." sqref="T29:BO29">
      <formula1>999999</formula1>
      <formula2>999999</formula2>
    </dataValidation>
    <dataValidation type="whole" showInputMessage="1" showErrorMessage="1" promptTitle="No Input" prompt="This is not a funding line." errorTitle="Wrong Spot" error="This is either a total or blank funding line.  No Data Input Here." sqref="T30:BO30">
      <formula1>999999</formula1>
      <formula2>999999</formula2>
    </dataValidation>
    <dataValidation type="whole" showErrorMessage="1" errorTitle="Maximum Dollar Input Exceeded" error="The maximum input value is $999,999 (x $1000), basically one billion dollars.  Please revise your figures." sqref="BJ31:BO31 AL31:AQ31 AT31:AY31 BB31:BG31 V31:AI31">
      <formula1>0</formula1>
      <formula2>999999</formula2>
    </dataValidation>
    <dataValidation type="whole" showInputMessage="1" showErrorMessage="1" prompt="Caltrans Support FY 02/03 and prior should not be reprogrammed, unless no work has begun on this component!" errorTitle="Maximum Dollar Input Exceeded" error="The maximum input value is $999,999 (x $1000), basically one billion dollars.  Please revise your figures." sqref="AJ31:AK31 AR31:AS31 AZ31:BA31 BH31:BI31">
      <formula1>0</formula1>
      <formula2>999999</formula2>
    </dataValidation>
    <dataValidation type="whole" showInputMessage="1" showErrorMessage="1" prompt="Caltrans RW Capital FY 02/03 and prior should not be reprogrammed, unless no work has begun on this component!" errorTitle="Maximum Dollar Input Exceeded" error="The maximum input value is $999,999 (x $1000), basically one billion dollars.  Please revise your figures." sqref="T31:U31">
      <formula1>0</formula1>
      <formula2>999999</formula2>
    </dataValidation>
    <dataValidation type="whole" showErrorMessage="1" errorTitle="Maximum Dollar Input Exceeded" error="The maximum input value is $999,999 (x $1000), basically one billion dollars.  Please revise your figures." sqref="T32:BO32">
      <formula1>0</formula1>
      <formula2>999999</formula2>
    </dataValidation>
    <dataValidation type="whole" showInputMessage="1" showErrorMessage="1" promptTitle="No Input" prompt="This is not a funding line." errorTitle="Wrong Spot" error="This is either a total or blank funding line.  No Data Input Here." sqref="T33:BO33">
      <formula1>999999</formula1>
      <formula2>999999</formula2>
    </dataValidation>
    <dataValidation type="whole" showInputMessage="1" showErrorMessage="1" promptTitle="No Input" prompt="This is not a funding line." errorTitle="Wrong Spot" error="This is either a total or blank funding line.  No Data Input Here." sqref="T34:BO34">
      <formula1>999999</formula1>
      <formula2>999999</formula2>
    </dataValidation>
  </dataValidations>
  <printOptions gridLines="1"/>
  <pageMargins left="0.25" right="0.25" top="0.75" bottom="0.5" header="0.25" footer="0.25"/>
  <pageSetup blackAndWhite="1" fitToHeight="100" fitToWidth="1" horizontalDpi="600" verticalDpi="600" orientation="landscape" scale="86" r:id="rId1"/>
  <headerFooter alignWithMargins="0">
    <oddHeader>&amp;C&amp;B&amp;18 2004 STIP RIP Funded Project Inventory
&amp;8($'s x 1000)</oddHeader>
    <oddFooter>&amp;L&amp;8Caltrans Transportation Programming&amp;C&amp;8Page &amp;P&amp;R&amp;8&amp;D</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Caltrans</cp:lastModifiedBy>
  <dcterms:created xsi:type="dcterms:W3CDTF">2003-11-25T22:20:11Z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