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Inventory'!$A$1:$S$97</definedName>
    <definedName name="_xlnm.Print_Titles" localSheetId="1">'Project Inventory'!$1:$3</definedName>
  </definedNames>
  <calcPr fullCalcOnLoad="1"/>
</workbook>
</file>

<file path=xl/sharedStrings.xml><?xml version="1.0" encoding="utf-8"?>
<sst xmlns="http://schemas.openxmlformats.org/spreadsheetml/2006/main" count="892" uniqueCount="134">
  <si>
    <t/>
  </si>
  <si>
    <t>MRN</t>
  </si>
  <si>
    <t>Belvedere, City of</t>
  </si>
  <si>
    <t>RIP</t>
  </si>
  <si>
    <t>0.0</t>
  </si>
  <si>
    <t>San Rafael Avenue Overlay</t>
  </si>
  <si>
    <t>Loc Funds (LTF)</t>
  </si>
  <si>
    <t>TOTAL</t>
  </si>
  <si>
    <t>Corte Madera, City of</t>
  </si>
  <si>
    <t>Corte Madera Various Streets Rehabiliation</t>
  </si>
  <si>
    <t>Loc Funds (GEN)</t>
  </si>
  <si>
    <t>Fairfax, City of</t>
  </si>
  <si>
    <t>Fairfax Various Streets Rehabilitation</t>
  </si>
  <si>
    <t>SF</t>
  </si>
  <si>
    <t>Golden Gate Bridge, Highway and Transportation District</t>
  </si>
  <si>
    <t>GGBHTD San Francisco Ferry Lay Berth</t>
  </si>
  <si>
    <t>RIP (SF )</t>
  </si>
  <si>
    <t>Marin County</t>
  </si>
  <si>
    <t>Paratransit Dispatch Improvements</t>
  </si>
  <si>
    <t>Marin County Bus Stop Improvements</t>
  </si>
  <si>
    <t>Sausalito to Mill Valley Multiuse Path Rehab</t>
  </si>
  <si>
    <t>Countywide Bicycle Signage and Striping</t>
  </si>
  <si>
    <t>Marin County Various Local Roads Rehab.</t>
  </si>
  <si>
    <t>Metropolitan Transportation Commission</t>
  </si>
  <si>
    <t>073324</t>
  </si>
  <si>
    <t>Planning, Programming and Monitoring</t>
  </si>
  <si>
    <t>073344</t>
  </si>
  <si>
    <t>Regional Rideshare Program</t>
  </si>
  <si>
    <t>073174</t>
  </si>
  <si>
    <t>CMAQ Match Reserve</t>
  </si>
  <si>
    <t>Mill Valley, City of</t>
  </si>
  <si>
    <t>Mill Valley Various Rd Rehab.</t>
  </si>
  <si>
    <t>Novato, City of</t>
  </si>
  <si>
    <t>Various Streets Pavement Rehabilitation.</t>
  </si>
  <si>
    <t>Ross, City of</t>
  </si>
  <si>
    <t>Sir Francis Drake Blvd. &amp; Lagunitas Rd Rehab.</t>
  </si>
  <si>
    <t>San Anselmo, City of</t>
  </si>
  <si>
    <t>Greenfield Ave Rehabilitation</t>
  </si>
  <si>
    <t>San Rafael, City of</t>
  </si>
  <si>
    <t>San Rafael Various Streets Rehabilitation</t>
  </si>
  <si>
    <t>Sausalito, City of</t>
  </si>
  <si>
    <t>Sausalito Bridgeway Rehabilitation</t>
  </si>
  <si>
    <t>Tiburon, City of</t>
  </si>
  <si>
    <t>Pine Terrace Multi-Use Path Improvements</t>
  </si>
  <si>
    <t>Tiburon Mar West Street Rehabilitation</t>
  </si>
  <si>
    <t>1</t>
  </si>
  <si>
    <t>FTA Funds</t>
  </si>
  <si>
    <t>923651</t>
  </si>
  <si>
    <t>Marin Parklands Visitor Access Improvements</t>
  </si>
  <si>
    <t>Federal Disc.</t>
  </si>
  <si>
    <t>CMAQ</t>
  </si>
  <si>
    <t>101</t>
  </si>
  <si>
    <t>Caltrans</t>
  </si>
  <si>
    <t>GF RIP</t>
  </si>
  <si>
    <t>CO</t>
  </si>
  <si>
    <t>X</t>
  </si>
  <si>
    <t>9.7/12.7</t>
  </si>
  <si>
    <t>Route 101 Reversible HOV Lane-Segments 2, 3, and 4</t>
  </si>
  <si>
    <t>IIP</t>
  </si>
  <si>
    <t>TCRP</t>
  </si>
  <si>
    <t>Demo</t>
  </si>
  <si>
    <t>264000</t>
  </si>
  <si>
    <t>R18.3/27.7</t>
  </si>
  <si>
    <t>Route 101 Novato Narrows Freeway Upgrade</t>
  </si>
  <si>
    <t>Future Need</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</si>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</sst>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108</v>
      </c>
    </row>
    <row r="3" ht="12.75">
      <c r="B3" s="43"/>
    </row>
    <row r="4" ht="12.75">
      <c r="B4" s="46" t="s">
        <v>109</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112</v>
      </c>
    </row>
    <row r="7" ht="12.75">
      <c r="B7" s="50" t="s">
        <v>113</v>
      </c>
    </row>
    <row r="8" ht="12.75">
      <c r="B8" s="50" t="s">
        <v>114</v>
      </c>
    </row>
    <row r="9" ht="25.5">
      <c r="B9" s="50" t="s">
        <v>115</v>
      </c>
    </row>
    <row r="10" ht="12.75">
      <c r="B10" s="48"/>
    </row>
    <row r="11" ht="12.75">
      <c r="B11" s="49" t="s">
        <v>116</v>
      </c>
    </row>
    <row r="12" ht="12.75">
      <c r="B12" s="50" t="s">
        <v>117</v>
      </c>
    </row>
    <row r="13" ht="12.75">
      <c r="B13" s="50" t="s">
        <v>118</v>
      </c>
    </row>
    <row r="14" ht="12.75">
      <c r="B14" s="50" t="s">
        <v>119</v>
      </c>
    </row>
    <row r="15" ht="12.75">
      <c r="B15" s="48"/>
    </row>
    <row r="16" ht="12.75">
      <c r="B16" s="51" t="s">
        <v>120</v>
      </c>
    </row>
    <row r="17" ht="25.5">
      <c r="B17" s="48" t="s">
        <v>121</v>
      </c>
    </row>
    <row r="18" ht="12.75">
      <c r="B18" s="48" t="s">
        <v>122</v>
      </c>
    </row>
    <row r="19" ht="12.75">
      <c r="B19" s="48" t="s">
        <v>123</v>
      </c>
    </row>
    <row r="20" ht="25.5">
      <c r="B20" s="48" t="s">
        <v>124</v>
      </c>
    </row>
    <row r="21" ht="12.75">
      <c r="B21" s="48"/>
    </row>
    <row r="22" ht="38.25">
      <c r="B22" s="48" t="s">
        <v>125</v>
      </c>
    </row>
    <row r="23" ht="12.75">
      <c r="B23" s="48"/>
    </row>
    <row r="24" ht="12.75">
      <c r="B24" s="52" t="s">
        <v>126</v>
      </c>
    </row>
    <row r="25" ht="12.75">
      <c r="B25" s="48"/>
    </row>
    <row r="26" ht="12.75">
      <c r="B26" s="46" t="s">
        <v>127</v>
      </c>
    </row>
    <row r="27" ht="12.75">
      <c r="B27" s="53" t="s">
        <v>128</v>
      </c>
    </row>
    <row r="28" ht="12.75">
      <c r="B28" s="53" t="s">
        <v>129</v>
      </c>
    </row>
    <row r="29" ht="12.75">
      <c r="B29" s="53" t="s">
        <v>130</v>
      </c>
    </row>
    <row r="30" ht="12.75">
      <c r="B30" s="53" t="s">
        <v>131</v>
      </c>
    </row>
    <row r="31" ht="12.75">
      <c r="B31" s="53" t="s">
        <v>132</v>
      </c>
    </row>
    <row r="32" ht="12.75">
      <c r="B32" s="43"/>
    </row>
    <row r="33" ht="12.75">
      <c r="B33" s="43"/>
    </row>
    <row r="34" ht="12.75">
      <c r="B34" s="43"/>
    </row>
    <row r="35" ht="13.5" thickBot="1">
      <c r="B35" s="44"/>
    </row>
    <row r="36" ht="13.5" thickTop="1">
      <c r="B36" s="54" t="s">
        <v>133</v>
      </c>
    </row>
    <row r="100" spans="7:8" ht="12.75">
      <c r="G100" t="s">
        <v>110</v>
      </c>
      <c r="H100" t="s">
        <v>111</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99"/>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421875" style="1" bestFit="1" customWidth="1"/>
    <col min="3" max="3" width="8.421875" style="1" bestFit="1" customWidth="1"/>
    <col min="4" max="4" width="40.00390625" style="1" bestFit="1" customWidth="1"/>
    <col min="5" max="5" width="12.851562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17</v>
      </c>
      <c r="B1" s="10"/>
      <c r="C1" s="10"/>
      <c r="D1" s="10"/>
      <c r="E1" s="10"/>
      <c r="F1" s="10"/>
      <c r="G1" s="10"/>
      <c r="H1" s="10"/>
      <c r="I1" s="10"/>
      <c r="J1" s="10"/>
      <c r="K1" s="10"/>
      <c r="L1" s="10"/>
      <c r="M1" s="10"/>
      <c r="N1" s="10"/>
      <c r="O1" s="10"/>
      <c r="P1" s="10"/>
      <c r="Q1" s="10"/>
      <c r="R1" s="10"/>
      <c r="S1" s="10"/>
      <c r="T1" s="12" t="s">
        <v>94</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66</v>
      </c>
      <c r="C2" s="14" t="s">
        <v>67</v>
      </c>
      <c r="D2" s="14" t="s">
        <v>69</v>
      </c>
      <c r="E2" s="14"/>
      <c r="F2" s="15" t="s">
        <v>92</v>
      </c>
      <c r="G2" s="16"/>
      <c r="H2" s="16"/>
      <c r="I2" s="16"/>
      <c r="J2" s="16"/>
      <c r="K2" s="16"/>
      <c r="L2" s="16"/>
      <c r="M2" s="16"/>
      <c r="N2" s="15" t="s">
        <v>93</v>
      </c>
      <c r="O2" s="16"/>
      <c r="P2" s="16"/>
      <c r="Q2" s="16"/>
      <c r="R2" s="16"/>
      <c r="S2" s="16"/>
      <c r="T2" s="15" t="s">
        <v>80</v>
      </c>
      <c r="U2" s="16"/>
      <c r="V2" s="16"/>
      <c r="W2" s="16"/>
      <c r="X2" s="16"/>
      <c r="Y2" s="16"/>
      <c r="Z2" s="16"/>
      <c r="AA2" s="16"/>
      <c r="AB2" s="15" t="s">
        <v>81</v>
      </c>
      <c r="AC2" s="16"/>
      <c r="AD2" s="16"/>
      <c r="AE2" s="16"/>
      <c r="AF2" s="16"/>
      <c r="AG2" s="16"/>
      <c r="AH2" s="16"/>
      <c r="AI2" s="16"/>
      <c r="AJ2" s="15" t="s">
        <v>82</v>
      </c>
      <c r="AK2" s="16"/>
      <c r="AL2" s="16"/>
      <c r="AM2" s="16"/>
      <c r="AN2" s="16"/>
      <c r="AO2" s="16"/>
      <c r="AP2" s="16"/>
      <c r="AQ2" s="16"/>
      <c r="AR2" s="15" t="s">
        <v>83</v>
      </c>
      <c r="AS2" s="16"/>
      <c r="AT2" s="16"/>
      <c r="AU2" s="16"/>
      <c r="AV2" s="16"/>
      <c r="AW2" s="16"/>
      <c r="AX2" s="16"/>
      <c r="AY2" s="16"/>
      <c r="AZ2" s="15" t="s">
        <v>84</v>
      </c>
      <c r="BA2" s="16"/>
      <c r="BB2" s="16"/>
      <c r="BC2" s="16"/>
      <c r="BD2" s="16"/>
      <c r="BE2" s="16"/>
      <c r="BF2" s="16"/>
      <c r="BG2" s="16"/>
      <c r="BH2" s="15" t="s">
        <v>85</v>
      </c>
      <c r="BI2" s="16"/>
      <c r="BJ2" s="16"/>
      <c r="BK2" s="16"/>
      <c r="BL2" s="16"/>
      <c r="BM2" s="16"/>
      <c r="BN2" s="16"/>
      <c r="BO2" s="23"/>
      <c r="BP2" s="22"/>
      <c r="BW2" s="15" t="s">
        <v>92</v>
      </c>
      <c r="BX2" s="16" t="s">
        <v>92</v>
      </c>
      <c r="BY2" s="16"/>
      <c r="BZ2" s="16"/>
      <c r="CA2" s="16"/>
      <c r="CB2" s="16"/>
      <c r="CC2" s="16"/>
      <c r="CD2" s="16"/>
      <c r="CE2" s="15" t="s">
        <v>93</v>
      </c>
      <c r="CF2" s="16" t="s">
        <v>93</v>
      </c>
      <c r="CG2" s="16"/>
      <c r="CH2" s="16"/>
      <c r="CI2" s="16"/>
      <c r="CJ2" s="16"/>
    </row>
    <row r="3" spans="1:88" s="4" customFormat="1" ht="11.25">
      <c r="A3" s="17" t="s">
        <v>54</v>
      </c>
      <c r="B3" s="18" t="s">
        <v>65</v>
      </c>
      <c r="C3" s="18" t="s">
        <v>68</v>
      </c>
      <c r="D3" s="18" t="s">
        <v>70</v>
      </c>
      <c r="E3" s="18" t="s">
        <v>71</v>
      </c>
      <c r="F3" s="19" t="s">
        <v>72</v>
      </c>
      <c r="G3" s="20" t="s">
        <v>73</v>
      </c>
      <c r="H3" s="20" t="s">
        <v>74</v>
      </c>
      <c r="I3" s="20" t="s">
        <v>75</v>
      </c>
      <c r="J3" s="20" t="s">
        <v>76</v>
      </c>
      <c r="K3" s="20" t="s">
        <v>77</v>
      </c>
      <c r="L3" s="20" t="s">
        <v>78</v>
      </c>
      <c r="M3" s="20" t="s">
        <v>79</v>
      </c>
      <c r="N3" s="19" t="s">
        <v>86</v>
      </c>
      <c r="O3" s="21" t="s">
        <v>87</v>
      </c>
      <c r="P3" s="21" t="s">
        <v>88</v>
      </c>
      <c r="Q3" s="21" t="s">
        <v>89</v>
      </c>
      <c r="R3" s="21" t="s">
        <v>90</v>
      </c>
      <c r="S3" s="21" t="s">
        <v>91</v>
      </c>
      <c r="T3" s="19" t="s">
        <v>72</v>
      </c>
      <c r="U3" s="20" t="s">
        <v>73</v>
      </c>
      <c r="V3" s="20" t="s">
        <v>74</v>
      </c>
      <c r="W3" s="20" t="s">
        <v>75</v>
      </c>
      <c r="X3" s="20" t="s">
        <v>76</v>
      </c>
      <c r="Y3" s="20" t="s">
        <v>77</v>
      </c>
      <c r="Z3" s="20" t="s">
        <v>78</v>
      </c>
      <c r="AA3" s="20" t="s">
        <v>79</v>
      </c>
      <c r="AB3" s="19" t="s">
        <v>72</v>
      </c>
      <c r="AC3" s="20" t="s">
        <v>73</v>
      </c>
      <c r="AD3" s="20" t="s">
        <v>74</v>
      </c>
      <c r="AE3" s="20" t="s">
        <v>75</v>
      </c>
      <c r="AF3" s="20" t="s">
        <v>76</v>
      </c>
      <c r="AG3" s="20" t="s">
        <v>77</v>
      </c>
      <c r="AH3" s="20" t="s">
        <v>78</v>
      </c>
      <c r="AI3" s="20" t="s">
        <v>79</v>
      </c>
      <c r="AJ3" s="19" t="s">
        <v>72</v>
      </c>
      <c r="AK3" s="20" t="s">
        <v>73</v>
      </c>
      <c r="AL3" s="20" t="s">
        <v>74</v>
      </c>
      <c r="AM3" s="20" t="s">
        <v>75</v>
      </c>
      <c r="AN3" s="20" t="s">
        <v>76</v>
      </c>
      <c r="AO3" s="20" t="s">
        <v>77</v>
      </c>
      <c r="AP3" s="20" t="s">
        <v>78</v>
      </c>
      <c r="AQ3" s="20" t="s">
        <v>79</v>
      </c>
      <c r="AR3" s="19" t="s">
        <v>72</v>
      </c>
      <c r="AS3" s="20" t="s">
        <v>73</v>
      </c>
      <c r="AT3" s="20" t="s">
        <v>74</v>
      </c>
      <c r="AU3" s="20" t="s">
        <v>75</v>
      </c>
      <c r="AV3" s="20" t="s">
        <v>76</v>
      </c>
      <c r="AW3" s="20" t="s">
        <v>77</v>
      </c>
      <c r="AX3" s="20" t="s">
        <v>78</v>
      </c>
      <c r="AY3" s="20" t="s">
        <v>79</v>
      </c>
      <c r="AZ3" s="19" t="s">
        <v>72</v>
      </c>
      <c r="BA3" s="20" t="s">
        <v>73</v>
      </c>
      <c r="BB3" s="20" t="s">
        <v>74</v>
      </c>
      <c r="BC3" s="20" t="s">
        <v>75</v>
      </c>
      <c r="BD3" s="20" t="s">
        <v>76</v>
      </c>
      <c r="BE3" s="20" t="s">
        <v>77</v>
      </c>
      <c r="BF3" s="20" t="s">
        <v>78</v>
      </c>
      <c r="BG3" s="20" t="s">
        <v>79</v>
      </c>
      <c r="BH3" s="19" t="s">
        <v>72</v>
      </c>
      <c r="BI3" s="20" t="s">
        <v>73</v>
      </c>
      <c r="BJ3" s="20" t="s">
        <v>74</v>
      </c>
      <c r="BK3" s="20" t="s">
        <v>75</v>
      </c>
      <c r="BL3" s="20" t="s">
        <v>76</v>
      </c>
      <c r="BM3" s="20" t="s">
        <v>77</v>
      </c>
      <c r="BN3" s="20" t="s">
        <v>78</v>
      </c>
      <c r="BO3" s="24" t="s">
        <v>79</v>
      </c>
      <c r="BP3" s="22" t="s">
        <v>96</v>
      </c>
      <c r="BQ3" s="4" t="s">
        <v>97</v>
      </c>
      <c r="BR3" s="4" t="s">
        <v>98</v>
      </c>
      <c r="BS3" s="4" t="s">
        <v>99</v>
      </c>
      <c r="BT3" s="4" t="s">
        <v>100</v>
      </c>
      <c r="BU3" s="4" t="s">
        <v>101</v>
      </c>
      <c r="BW3" s="19" t="s">
        <v>72</v>
      </c>
      <c r="BX3" s="20" t="s">
        <v>72</v>
      </c>
      <c r="BY3" s="20" t="s">
        <v>74</v>
      </c>
      <c r="BZ3" s="20" t="s">
        <v>74</v>
      </c>
      <c r="CA3" s="20" t="s">
        <v>76</v>
      </c>
      <c r="CB3" s="20" t="s">
        <v>76</v>
      </c>
      <c r="CC3" s="20" t="s">
        <v>78</v>
      </c>
      <c r="CD3" s="20" t="s">
        <v>78</v>
      </c>
      <c r="CE3" s="19" t="s">
        <v>86</v>
      </c>
      <c r="CF3" s="21" t="s">
        <v>86</v>
      </c>
      <c r="CG3" s="21" t="s">
        <v>88</v>
      </c>
      <c r="CH3" s="21" t="s">
        <v>88</v>
      </c>
      <c r="CI3" s="21" t="s">
        <v>90</v>
      </c>
      <c r="CJ3" s="21" t="s">
        <v>90</v>
      </c>
    </row>
    <row r="4" spans="1:102" ht="11.25">
      <c r="A4" s="1" t="s">
        <v>1</v>
      </c>
      <c r="B4" s="2" t="str">
        <f>HYPERLINK("http://www.dot.ca.gov/hq/transprog/stip2004/ff_sheets/04-2012e.xls","2012E")</f>
        <v>2012E</v>
      </c>
      <c r="C4" s="1" t="s">
        <v>0</v>
      </c>
      <c r="D4" s="1" t="s">
        <v>2</v>
      </c>
      <c r="E4" s="1" t="s">
        <v>3</v>
      </c>
      <c r="F4" s="7">
        <f ca="1">INDIRECT("T4")+INDIRECT("AB4")+INDIRECT("AJ4")+INDIRECT("AR4")+INDIRECT("AZ4")+INDIRECT("BH4")</f>
        <v>0</v>
      </c>
      <c r="G4" s="6">
        <f ca="1">INDIRECT("U4")+INDIRECT("AC4")+INDIRECT("AK4")+INDIRECT("AS4")+INDIRECT("BA4")+INDIRECT("BI4")</f>
        <v>0</v>
      </c>
      <c r="H4" s="6">
        <f ca="1">INDIRECT("V4")+INDIRECT("AD4")+INDIRECT("AL4")+INDIRECT("AT4")+INDIRECT("BB4")+INDIRECT("BJ4")</f>
        <v>0</v>
      </c>
      <c r="I4" s="6">
        <f ca="1">INDIRECT("W4")+INDIRECT("AE4")+INDIRECT("AM4")+INDIRECT("AU4")+INDIRECT("BC4")+INDIRECT("BK4")</f>
        <v>0</v>
      </c>
      <c r="J4" s="6">
        <f ca="1">INDIRECT("X4")+INDIRECT("AF4")+INDIRECT("AN4")+INDIRECT("AV4")+INDIRECT("BD4")+INDIRECT("BL4")</f>
        <v>82</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82</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c r="AD4" s="29"/>
      <c r="AE4" s="29"/>
      <c r="AF4" s="29">
        <v>82</v>
      </c>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20600002194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0</v>
      </c>
      <c r="BZ4" s="1">
        <v>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164</v>
      </c>
      <c r="CF4" s="1">
        <v>164</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410</v>
      </c>
      <c r="CP4" s="1">
        <v>410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0</v>
      </c>
      <c r="C5" s="1" t="s">
        <v>4</v>
      </c>
      <c r="D5" s="1" t="s">
        <v>5</v>
      </c>
      <c r="E5" s="1" t="s">
        <v>6</v>
      </c>
      <c r="F5" s="7">
        <f ca="1">INDIRECT("T5")+INDIRECT("AB5")+INDIRECT("AJ5")+INDIRECT("AR5")+INDIRECT("AZ5")+INDIRECT("BH5")</f>
        <v>0</v>
      </c>
      <c r="G5" s="6">
        <f ca="1">INDIRECT("U5")+INDIRECT("AC5")+INDIRECT("AK5")+INDIRECT("AS5")+INDIRECT("BA5")+INDIRECT("BI5")</f>
        <v>60</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45</v>
      </c>
      <c r="P5" s="6">
        <f ca="1">INDIRECT("AJ5")+INDIRECT("AK5")+INDIRECT("AL5")+INDIRECT("AM5")+INDIRECT("AN5")+INDIRECT("AO5")+INDIRECT("AP5")+INDIRECT("AQ5")</f>
        <v>0</v>
      </c>
      <c r="Q5" s="6">
        <f ca="1">INDIRECT("AR5")+INDIRECT("AS5")+INDIRECT("AT5")+INDIRECT("AU5")+INDIRECT("AV5")+INDIRECT("AW5")+INDIRECT("AX5")+INDIRECT("AY5")</f>
        <v>15</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v>45</v>
      </c>
      <c r="AD5" s="29"/>
      <c r="AE5" s="29"/>
      <c r="AF5" s="29"/>
      <c r="AG5" s="29"/>
      <c r="AH5" s="29"/>
      <c r="AI5" s="29"/>
      <c r="AJ5" s="28"/>
      <c r="AK5" s="29"/>
      <c r="AL5" s="29"/>
      <c r="AM5" s="29"/>
      <c r="AN5" s="29"/>
      <c r="AO5" s="29"/>
      <c r="AP5" s="29"/>
      <c r="AQ5" s="29"/>
      <c r="AR5" s="28"/>
      <c r="AS5" s="29">
        <v>15</v>
      </c>
      <c r="AT5" s="29"/>
      <c r="AU5" s="29"/>
      <c r="AV5" s="29"/>
      <c r="AW5" s="29"/>
      <c r="AX5" s="29"/>
      <c r="AY5" s="29"/>
      <c r="AZ5" s="28"/>
      <c r="BA5" s="29"/>
      <c r="BB5" s="29"/>
      <c r="BC5" s="29"/>
      <c r="BD5" s="29"/>
      <c r="BE5" s="29"/>
      <c r="BF5" s="29"/>
      <c r="BG5" s="29"/>
      <c r="BH5" s="28"/>
      <c r="BI5" s="29"/>
      <c r="BJ5" s="29"/>
      <c r="BK5" s="29"/>
      <c r="BL5" s="29"/>
      <c r="BM5" s="29"/>
      <c r="BN5" s="29"/>
      <c r="BO5" s="29"/>
      <c r="BP5" s="9">
        <v>0</v>
      </c>
      <c r="BQ5" s="1" t="s">
        <v>0</v>
      </c>
      <c r="BR5" s="1" t="s">
        <v>0</v>
      </c>
      <c r="BS5" s="1" t="s">
        <v>0</v>
      </c>
      <c r="BT5" s="1" t="s">
        <v>0</v>
      </c>
      <c r="BU5" s="1" t="s">
        <v>0</v>
      </c>
      <c r="BW5" s="1">
        <f ca="1">INDIRECT("T5")+2*INDIRECT("AB5")+3*INDIRECT("AJ5")+4*INDIRECT("AR5")+5*INDIRECT("AZ5")+6*INDIRECT("BH5")</f>
        <v>0</v>
      </c>
      <c r="BX5" s="1">
        <v>0</v>
      </c>
      <c r="BY5" s="1">
        <f ca="1">INDIRECT("U5")+2*INDIRECT("AC5")+3*INDIRECT("AK5")+4*INDIRECT("AS5")+5*INDIRECT("BA5")+6*INDIRECT("BI5")</f>
        <v>150</v>
      </c>
      <c r="BZ5" s="1">
        <v>150</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90</v>
      </c>
      <c r="CP5" s="1">
        <v>90</v>
      </c>
      <c r="CQ5" s="1">
        <f ca="1">INDIRECT("AJ5")+2*INDIRECT("AK5")+3*INDIRECT("AL5")+4*INDIRECT("AM5")+5*INDIRECT("AN5")+6*INDIRECT("AO5")+7*INDIRECT("AP5")+8*INDIRECT("AQ5")</f>
        <v>0</v>
      </c>
      <c r="CR5" s="1">
        <v>0</v>
      </c>
      <c r="CS5" s="1">
        <f ca="1">INDIRECT("AR5")+2*INDIRECT("AS5")+3*INDIRECT("AT5")+4*INDIRECT("AU5")+5*INDIRECT("AV5")+6*INDIRECT("AW5")+7*INDIRECT("AX5")+8*INDIRECT("AY5")</f>
        <v>30</v>
      </c>
      <c r="CT5" s="1">
        <v>30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73" ht="11.25">
      <c r="A6" s="25"/>
      <c r="B6" s="25"/>
      <c r="C6" s="27" t="s">
        <v>95</v>
      </c>
      <c r="D6" s="26" t="s">
        <v>0</v>
      </c>
      <c r="E6" s="1" t="s">
        <v>7</v>
      </c>
      <c r="F6" s="7">
        <f>SUM(F4:F5)</f>
        <v>0</v>
      </c>
      <c r="G6" s="6">
        <f>SUM(G4:G5)</f>
        <v>60</v>
      </c>
      <c r="H6" s="6">
        <f>SUM(H4:H5)</f>
        <v>0</v>
      </c>
      <c r="I6" s="6">
        <f>SUM(I4:I5)</f>
        <v>0</v>
      </c>
      <c r="J6" s="6">
        <f>SUM(J4:J5)</f>
        <v>82</v>
      </c>
      <c r="K6" s="6">
        <f>SUM(K4:K5)</f>
        <v>0</v>
      </c>
      <c r="L6" s="6">
        <f>SUM(L4:L5)</f>
        <v>0</v>
      </c>
      <c r="M6" s="6">
        <f>SUM(M4:M5)</f>
        <v>0</v>
      </c>
      <c r="N6" s="7">
        <f>SUM(N4:N5)</f>
        <v>0</v>
      </c>
      <c r="O6" s="6">
        <f>SUM(O4:O5)</f>
        <v>127</v>
      </c>
      <c r="P6" s="6">
        <f>SUM(P4:P5)</f>
        <v>0</v>
      </c>
      <c r="Q6" s="6">
        <f>SUM(Q4:Q5)</f>
        <v>15</v>
      </c>
      <c r="R6" s="6">
        <f>SUM(R4:R5)</f>
        <v>0</v>
      </c>
      <c r="S6" s="6">
        <f>SUM(S4:S5)</f>
        <v>0</v>
      </c>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3:73" ht="11.25">
      <c r="C7" s="1" t="s">
        <v>0</v>
      </c>
      <c r="D7" s="1" t="s">
        <v>0</v>
      </c>
      <c r="E7" s="1" t="s">
        <v>0</v>
      </c>
      <c r="F7" s="7"/>
      <c r="G7" s="6"/>
      <c r="H7" s="6"/>
      <c r="I7" s="6"/>
      <c r="J7" s="6"/>
      <c r="K7" s="6"/>
      <c r="L7" s="6"/>
      <c r="M7" s="6"/>
      <c r="N7" s="7"/>
      <c r="O7" s="6"/>
      <c r="P7" s="6"/>
      <c r="Q7" s="6"/>
      <c r="R7" s="6"/>
      <c r="S7" s="6"/>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c r="BT7" s="1" t="s">
        <v>0</v>
      </c>
      <c r="BU7" s="1" t="s">
        <v>0</v>
      </c>
    </row>
    <row r="8" spans="1:102" ht="11.25">
      <c r="A8" s="30" t="s">
        <v>1</v>
      </c>
      <c r="B8" s="31" t="str">
        <f>HYPERLINK("http://www.dot.ca.gov/hq/transprog/stip2004/ff_sheets/04-2012h.xls","2012H")</f>
        <v>2012H</v>
      </c>
      <c r="C8" s="30" t="s">
        <v>0</v>
      </c>
      <c r="D8" s="30" t="s">
        <v>8</v>
      </c>
      <c r="E8" s="30" t="s">
        <v>3</v>
      </c>
      <c r="F8" s="32">
        <f ca="1">INDIRECT("T8")+INDIRECT("AB8")+INDIRECT("AJ8")+INDIRECT("AR8")+INDIRECT("AZ8")+INDIRECT("BH8")</f>
        <v>0</v>
      </c>
      <c r="G8" s="33">
        <f ca="1">INDIRECT("U8")+INDIRECT("AC8")+INDIRECT("AK8")+INDIRECT("AS8")+INDIRECT("BA8")+INDIRECT("BI8")</f>
        <v>0</v>
      </c>
      <c r="H8" s="33">
        <f ca="1">INDIRECT("V8")+INDIRECT("AD8")+INDIRECT("AL8")+INDIRECT("AT8")+INDIRECT("BB8")+INDIRECT("BJ8")</f>
        <v>0</v>
      </c>
      <c r="I8" s="33">
        <f ca="1">INDIRECT("W8")+INDIRECT("AE8")+INDIRECT("AM8")+INDIRECT("AU8")+INDIRECT("BC8")+INDIRECT("BK8")</f>
        <v>0</v>
      </c>
      <c r="J8" s="33">
        <f ca="1">INDIRECT("X8")+INDIRECT("AF8")+INDIRECT("AN8")+INDIRECT("AV8")+INDIRECT("BD8")+INDIRECT("BL8")</f>
        <v>103</v>
      </c>
      <c r="K8" s="33">
        <f ca="1">INDIRECT("Y8")+INDIRECT("AG8")+INDIRECT("AO8")+INDIRECT("AW8")+INDIRECT("BE8")+INDIRECT("BM8")</f>
        <v>0</v>
      </c>
      <c r="L8" s="33">
        <f ca="1">INDIRECT("Z8")+INDIRECT("AH8")+INDIRECT("AP8")+INDIRECT("AX8")+INDIRECT("BF8")+INDIRECT("BN8")</f>
        <v>0</v>
      </c>
      <c r="M8" s="33">
        <f ca="1">INDIRECT("AA8")+INDIRECT("AI8")+INDIRECT("AQ8")+INDIRECT("AY8")+INDIRECT("BG8")+INDIRECT("BO8")</f>
        <v>0</v>
      </c>
      <c r="N8" s="32">
        <f ca="1">INDIRECT("T8")+INDIRECT("U8")+INDIRECT("V8")+INDIRECT("W8")+INDIRECT("X8")+INDIRECT("Y8")+INDIRECT("Z8")+INDIRECT("AA8")</f>
        <v>0</v>
      </c>
      <c r="O8" s="33">
        <f ca="1">INDIRECT("AB8")+INDIRECT("AC8")+INDIRECT("AD8")+INDIRECT("AE8")+INDIRECT("AF8")+INDIRECT("AG8")+INDIRECT("AH8")+INDIRECT("AI8")</f>
        <v>103</v>
      </c>
      <c r="P8" s="33">
        <f ca="1">INDIRECT("AJ8")+INDIRECT("AK8")+INDIRECT("AL8")+INDIRECT("AM8")+INDIRECT("AN8")+INDIRECT("AO8")+INDIRECT("AP8")+INDIRECT("AQ8")</f>
        <v>0</v>
      </c>
      <c r="Q8" s="33">
        <f ca="1">INDIRECT("AR8")+INDIRECT("AS8")+INDIRECT("AT8")+INDIRECT("AU8")+INDIRECT("AV8")+INDIRECT("AW8")+INDIRECT("AX8")+INDIRECT("AY8")</f>
        <v>0</v>
      </c>
      <c r="R8" s="33">
        <f ca="1">INDIRECT("AZ8")+INDIRECT("BA8")+INDIRECT("BB8")+INDIRECT("BC8")+INDIRECT("BD8")+INDIRECT("BE8")+INDIRECT("BF8")+INDIRECT("BG8")</f>
        <v>0</v>
      </c>
      <c r="S8" s="33">
        <f ca="1">INDIRECT("BH8")+INDIRECT("BI8")+INDIRECT("BJ8")+INDIRECT("BK8")+INDIRECT("BL8")+INDIRECT("BM8")+INDIRECT("BN8")+INDIRECT("BO8")</f>
        <v>0</v>
      </c>
      <c r="T8" s="34"/>
      <c r="U8" s="35"/>
      <c r="V8" s="35"/>
      <c r="W8" s="35"/>
      <c r="X8" s="35"/>
      <c r="Y8" s="35"/>
      <c r="Z8" s="35"/>
      <c r="AA8" s="35"/>
      <c r="AB8" s="34"/>
      <c r="AC8" s="35"/>
      <c r="AD8" s="35"/>
      <c r="AE8" s="35"/>
      <c r="AF8" s="35">
        <v>103</v>
      </c>
      <c r="AG8" s="35"/>
      <c r="AH8" s="35"/>
      <c r="AI8" s="35"/>
      <c r="AJ8" s="34"/>
      <c r="AK8" s="35"/>
      <c r="AL8" s="35"/>
      <c r="AM8" s="35"/>
      <c r="AN8" s="35"/>
      <c r="AO8" s="35"/>
      <c r="AP8" s="35"/>
      <c r="AQ8" s="35"/>
      <c r="AR8" s="34"/>
      <c r="AS8" s="35"/>
      <c r="AT8" s="35"/>
      <c r="AU8" s="35"/>
      <c r="AV8" s="35"/>
      <c r="AW8" s="35"/>
      <c r="AX8" s="35"/>
      <c r="AY8" s="35"/>
      <c r="AZ8" s="34"/>
      <c r="BA8" s="35"/>
      <c r="BB8" s="35"/>
      <c r="BC8" s="35"/>
      <c r="BD8" s="35"/>
      <c r="BE8" s="35"/>
      <c r="BF8" s="35"/>
      <c r="BG8" s="35"/>
      <c r="BH8" s="34"/>
      <c r="BI8" s="35"/>
      <c r="BJ8" s="35"/>
      <c r="BK8" s="35"/>
      <c r="BL8" s="35"/>
      <c r="BM8" s="35"/>
      <c r="BN8" s="35"/>
      <c r="BO8" s="36"/>
      <c r="BP8" s="9">
        <v>20600002196</v>
      </c>
      <c r="BQ8" s="1" t="s">
        <v>3</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0</v>
      </c>
      <c r="CD8" s="1">
        <v>0</v>
      </c>
      <c r="CE8" s="1">
        <f ca="1">INDIRECT("X8")+2*INDIRECT("AF8")+3*INDIRECT("AN8")+4*INDIRECT("AV8")+5*INDIRECT("BD8")+6*INDIRECT("BL8")</f>
        <v>206</v>
      </c>
      <c r="CF8" s="1">
        <v>206</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515</v>
      </c>
      <c r="CP8" s="1">
        <v>515</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102" ht="11.25">
      <c r="A9" s="1" t="s">
        <v>0</v>
      </c>
      <c r="B9" s="1" t="s">
        <v>0</v>
      </c>
      <c r="C9" s="1" t="s">
        <v>4</v>
      </c>
      <c r="D9" s="1" t="s">
        <v>9</v>
      </c>
      <c r="E9" s="1" t="s">
        <v>10</v>
      </c>
      <c r="F9" s="7">
        <f ca="1">INDIRECT("T9")+INDIRECT("AB9")+INDIRECT("AJ9")+INDIRECT("AR9")+INDIRECT("AZ9")+INDIRECT("BH9")</f>
        <v>0</v>
      </c>
      <c r="G9" s="6">
        <f ca="1">INDIRECT("U9")+INDIRECT("AC9")+INDIRECT("AK9")+INDIRECT("AS9")+INDIRECT("BA9")+INDIRECT("BI9")</f>
        <v>8</v>
      </c>
      <c r="H9" s="6">
        <f ca="1">INDIRECT("V9")+INDIRECT("AD9")+INDIRECT("AL9")+INDIRECT("AT9")+INDIRECT("BB9")+INDIRECT("BJ9")</f>
        <v>0</v>
      </c>
      <c r="I9" s="6">
        <f ca="1">INDIRECT("W9")+INDIRECT("AE9")+INDIRECT("AM9")+INDIRECT("AU9")+INDIRECT("BC9")+INDIRECT("BK9")</f>
        <v>0</v>
      </c>
      <c r="J9" s="6">
        <f ca="1">INDIRECT("X9")+INDIRECT("AF9")+INDIRECT("AN9")+INDIRECT("AV9")+INDIRECT("BD9")+INDIRECT("BL9")</f>
        <v>0</v>
      </c>
      <c r="K9" s="6">
        <f ca="1">INDIRECT("Y9")+INDIRECT("AG9")+INDIRECT("AO9")+INDIRECT("AW9")+INDIRECT("BE9")+INDIRECT("BM9")</f>
        <v>0</v>
      </c>
      <c r="L9" s="6">
        <f ca="1">INDIRECT("Z9")+INDIRECT("AH9")+INDIRECT("AP9")+INDIRECT("AX9")+INDIRECT("BF9")+INDIRECT("BN9")</f>
        <v>0</v>
      </c>
      <c r="M9" s="6">
        <f ca="1">INDIRECT("AA9")+INDIRECT("AI9")+INDIRECT("AQ9")+INDIRECT("AY9")+INDIRECT("BG9")+INDIRECT("BO9")</f>
        <v>0</v>
      </c>
      <c r="N9" s="7">
        <f ca="1">INDIRECT("T9")+INDIRECT("U9")+INDIRECT("V9")+INDIRECT("W9")+INDIRECT("X9")+INDIRECT("Y9")+INDIRECT("Z9")+INDIRECT("AA9")</f>
        <v>0</v>
      </c>
      <c r="O9" s="6">
        <f ca="1">INDIRECT("AB9")+INDIRECT("AC9")+INDIRECT("AD9")+INDIRECT("AE9")+INDIRECT("AF9")+INDIRECT("AG9")+INDIRECT("AH9")+INDIRECT("AI9")</f>
        <v>0</v>
      </c>
      <c r="P9" s="6">
        <f ca="1">INDIRECT("AJ9")+INDIRECT("AK9")+INDIRECT("AL9")+INDIRECT("AM9")+INDIRECT("AN9")+INDIRECT("AO9")+INDIRECT("AP9")+INDIRECT("AQ9")</f>
        <v>0</v>
      </c>
      <c r="Q9" s="6">
        <f ca="1">INDIRECT("AR9")+INDIRECT("AS9")+INDIRECT("AT9")+INDIRECT("AU9")+INDIRECT("AV9")+INDIRECT("AW9")+INDIRECT("AX9")+INDIRECT("AY9")</f>
        <v>8</v>
      </c>
      <c r="R9" s="6">
        <f ca="1">INDIRECT("AZ9")+INDIRECT("BA9")+INDIRECT("BB9")+INDIRECT("BC9")+INDIRECT("BD9")+INDIRECT("BE9")+INDIRECT("BF9")+INDIRECT("BG9")</f>
        <v>0</v>
      </c>
      <c r="S9" s="6">
        <f ca="1">INDIRECT("BH9")+INDIRECT("BI9")+INDIRECT("BJ9")+INDIRECT("BK9")+INDIRECT("BL9")+INDIRECT("BM9")+INDIRECT("BN9")+INDIRECT("BO9")</f>
        <v>0</v>
      </c>
      <c r="T9" s="28"/>
      <c r="U9" s="29"/>
      <c r="V9" s="29"/>
      <c r="W9" s="29"/>
      <c r="X9" s="29"/>
      <c r="Y9" s="29"/>
      <c r="Z9" s="29"/>
      <c r="AA9" s="29"/>
      <c r="AB9" s="28"/>
      <c r="AC9" s="29"/>
      <c r="AD9" s="29"/>
      <c r="AE9" s="29"/>
      <c r="AF9" s="29"/>
      <c r="AG9" s="29"/>
      <c r="AH9" s="29"/>
      <c r="AI9" s="29"/>
      <c r="AJ9" s="28"/>
      <c r="AK9" s="29"/>
      <c r="AL9" s="29"/>
      <c r="AM9" s="29"/>
      <c r="AN9" s="29"/>
      <c r="AO9" s="29"/>
      <c r="AP9" s="29"/>
      <c r="AQ9" s="29"/>
      <c r="AR9" s="28"/>
      <c r="AS9" s="29">
        <v>8</v>
      </c>
      <c r="AT9" s="29"/>
      <c r="AU9" s="29"/>
      <c r="AV9" s="29"/>
      <c r="AW9" s="29"/>
      <c r="AX9" s="29"/>
      <c r="AY9" s="29"/>
      <c r="AZ9" s="28"/>
      <c r="BA9" s="29"/>
      <c r="BB9" s="29"/>
      <c r="BC9" s="29"/>
      <c r="BD9" s="29"/>
      <c r="BE9" s="29"/>
      <c r="BF9" s="29"/>
      <c r="BG9" s="29"/>
      <c r="BH9" s="28"/>
      <c r="BI9" s="29"/>
      <c r="BJ9" s="29"/>
      <c r="BK9" s="29"/>
      <c r="BL9" s="29"/>
      <c r="BM9" s="29"/>
      <c r="BN9" s="29"/>
      <c r="BO9" s="29"/>
      <c r="BP9" s="9">
        <v>0</v>
      </c>
      <c r="BQ9" s="1" t="s">
        <v>0</v>
      </c>
      <c r="BR9" s="1" t="s">
        <v>0</v>
      </c>
      <c r="BS9" s="1" t="s">
        <v>0</v>
      </c>
      <c r="BT9" s="1" t="s">
        <v>0</v>
      </c>
      <c r="BU9" s="1" t="s">
        <v>0</v>
      </c>
      <c r="BW9" s="1">
        <f ca="1">INDIRECT("T9")+2*INDIRECT("AB9")+3*INDIRECT("AJ9")+4*INDIRECT("AR9")+5*INDIRECT("AZ9")+6*INDIRECT("BH9")</f>
        <v>0</v>
      </c>
      <c r="BX9" s="1">
        <v>0</v>
      </c>
      <c r="BY9" s="1">
        <f ca="1">INDIRECT("U9")+2*INDIRECT("AC9")+3*INDIRECT("AK9")+4*INDIRECT("AS9")+5*INDIRECT("BA9")+6*INDIRECT("BI9")</f>
        <v>32</v>
      </c>
      <c r="BZ9" s="1">
        <v>32</v>
      </c>
      <c r="CA9" s="1">
        <f ca="1">INDIRECT("V9")+2*INDIRECT("AD9")+3*INDIRECT("AL9")+4*INDIRECT("AT9")+5*INDIRECT("BB9")+6*INDIRECT("BJ9")</f>
        <v>0</v>
      </c>
      <c r="CB9" s="1">
        <v>0</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0</v>
      </c>
      <c r="CN9" s="1">
        <v>0</v>
      </c>
      <c r="CO9" s="1">
        <f ca="1">INDIRECT("AB9")+2*INDIRECT("AC9")+3*INDIRECT("AD9")+4*INDIRECT("AE9")+5*INDIRECT("AF9")+6*INDIRECT("AG9")+7*INDIRECT("AH9")+8*INDIRECT("AI9")</f>
        <v>0</v>
      </c>
      <c r="CP9" s="1">
        <v>0</v>
      </c>
      <c r="CQ9" s="1">
        <f ca="1">INDIRECT("AJ9")+2*INDIRECT("AK9")+3*INDIRECT("AL9")+4*INDIRECT("AM9")+5*INDIRECT("AN9")+6*INDIRECT("AO9")+7*INDIRECT("AP9")+8*INDIRECT("AQ9")</f>
        <v>0</v>
      </c>
      <c r="CR9" s="1">
        <v>0</v>
      </c>
      <c r="CS9" s="1">
        <f ca="1">INDIRECT("AR9")+2*INDIRECT("AS9")+3*INDIRECT("AT9")+4*INDIRECT("AU9")+5*INDIRECT("AV9")+6*INDIRECT("AW9")+7*INDIRECT("AX9")+8*INDIRECT("AY9")</f>
        <v>16</v>
      </c>
      <c r="CT9" s="1">
        <v>16</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73" ht="11.25">
      <c r="A10" s="25"/>
      <c r="B10" s="25"/>
      <c r="C10" s="27" t="s">
        <v>95</v>
      </c>
      <c r="D10" s="26" t="s">
        <v>0</v>
      </c>
      <c r="E10" s="1" t="s">
        <v>7</v>
      </c>
      <c r="F10" s="7">
        <f>SUM(F8:F9)</f>
        <v>0</v>
      </c>
      <c r="G10" s="6">
        <f>SUM(G8:G9)</f>
        <v>8</v>
      </c>
      <c r="H10" s="6">
        <f>SUM(H8:H9)</f>
        <v>0</v>
      </c>
      <c r="I10" s="6">
        <f>SUM(I8:I9)</f>
        <v>0</v>
      </c>
      <c r="J10" s="6">
        <f>SUM(J8:J9)</f>
        <v>103</v>
      </c>
      <c r="K10" s="6">
        <f>SUM(K8:K9)</f>
        <v>0</v>
      </c>
      <c r="L10" s="6">
        <f>SUM(L8:L9)</f>
        <v>0</v>
      </c>
      <c r="M10" s="6">
        <f>SUM(M8:M9)</f>
        <v>0</v>
      </c>
      <c r="N10" s="7">
        <f>SUM(N8:N9)</f>
        <v>0</v>
      </c>
      <c r="O10" s="6">
        <f>SUM(O8:O9)</f>
        <v>103</v>
      </c>
      <c r="P10" s="6">
        <f>SUM(P8:P9)</f>
        <v>0</v>
      </c>
      <c r="Q10" s="6">
        <f>SUM(Q8:Q9)</f>
        <v>8</v>
      </c>
      <c r="R10" s="6">
        <f>SUM(R8:R9)</f>
        <v>0</v>
      </c>
      <c r="S10" s="6">
        <f>SUM(S8:S9)</f>
        <v>0</v>
      </c>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v>0</v>
      </c>
      <c r="BQ10" s="1" t="s">
        <v>0</v>
      </c>
      <c r="BR10" s="1" t="s">
        <v>0</v>
      </c>
      <c r="BS10" s="1" t="s">
        <v>0</v>
      </c>
      <c r="BT10" s="1" t="s">
        <v>0</v>
      </c>
      <c r="BU10" s="1" t="s">
        <v>0</v>
      </c>
    </row>
    <row r="11" spans="3:73" ht="11.25">
      <c r="C11" s="1" t="s">
        <v>0</v>
      </c>
      <c r="D11" s="1" t="s">
        <v>0</v>
      </c>
      <c r="E11" s="1" t="s">
        <v>0</v>
      </c>
      <c r="F11" s="7"/>
      <c r="G11" s="6"/>
      <c r="H11" s="6"/>
      <c r="I11" s="6"/>
      <c r="J11" s="6"/>
      <c r="K11" s="6"/>
      <c r="L11" s="6"/>
      <c r="M11" s="6"/>
      <c r="N11" s="7"/>
      <c r="O11" s="6"/>
      <c r="P11" s="6"/>
      <c r="Q11" s="6"/>
      <c r="R11" s="6"/>
      <c r="S11" s="6"/>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c r="BT11" s="1" t="s">
        <v>0</v>
      </c>
      <c r="BU11" s="1" t="s">
        <v>0</v>
      </c>
    </row>
    <row r="12" spans="1:102" ht="11.25">
      <c r="A12" s="30" t="s">
        <v>1</v>
      </c>
      <c r="B12" s="31" t="str">
        <f>HYPERLINK("http://www.dot.ca.gov/hq/transprog/stip2004/ff_sheets/04-2012g.xls","2012G")</f>
        <v>2012G</v>
      </c>
      <c r="C12" s="30" t="s">
        <v>0</v>
      </c>
      <c r="D12" s="30" t="s">
        <v>11</v>
      </c>
      <c r="E12" s="30" t="s">
        <v>3</v>
      </c>
      <c r="F12" s="32">
        <f ca="1">INDIRECT("T12")+INDIRECT("AB12")+INDIRECT("AJ12")+INDIRECT("AR12")+INDIRECT("AZ12")+INDIRECT("BH12")</f>
        <v>0</v>
      </c>
      <c r="G12" s="33">
        <f ca="1">INDIRECT("U12")+INDIRECT("AC12")+INDIRECT("AK12")+INDIRECT("AS12")+INDIRECT("BA12")+INDIRECT("BI12")</f>
        <v>0</v>
      </c>
      <c r="H12" s="33">
        <f ca="1">INDIRECT("V12")+INDIRECT("AD12")+INDIRECT("AL12")+INDIRECT("AT12")+INDIRECT("BB12")+INDIRECT("BJ12")</f>
        <v>0</v>
      </c>
      <c r="I12" s="33">
        <f ca="1">INDIRECT("W12")+INDIRECT("AE12")+INDIRECT("AM12")+INDIRECT("AU12")+INDIRECT("BC12")+INDIRECT("BK12")</f>
        <v>0</v>
      </c>
      <c r="J12" s="33">
        <f ca="1">INDIRECT("X12")+INDIRECT("AF12")+INDIRECT("AN12")+INDIRECT("AV12")+INDIRECT("BD12")+INDIRECT("BL12")</f>
        <v>133</v>
      </c>
      <c r="K12" s="33">
        <f ca="1">INDIRECT("Y12")+INDIRECT("AG12")+INDIRECT("AO12")+INDIRECT("AW12")+INDIRECT("BE12")+INDIRECT("BM12")</f>
        <v>0</v>
      </c>
      <c r="L12" s="33">
        <f ca="1">INDIRECT("Z12")+INDIRECT("AH12")+INDIRECT("AP12")+INDIRECT("AX12")+INDIRECT("BF12")+INDIRECT("BN12")</f>
        <v>0</v>
      </c>
      <c r="M12" s="33">
        <f ca="1">INDIRECT("AA12")+INDIRECT("AI12")+INDIRECT("AQ12")+INDIRECT("AY12")+INDIRECT("BG12")+INDIRECT("BO12")</f>
        <v>0</v>
      </c>
      <c r="N12" s="32">
        <f ca="1">INDIRECT("T12")+INDIRECT("U12")+INDIRECT("V12")+INDIRECT("W12")+INDIRECT("X12")+INDIRECT("Y12")+INDIRECT("Z12")+INDIRECT("AA12")</f>
        <v>0</v>
      </c>
      <c r="O12" s="33">
        <f ca="1">INDIRECT("AB12")+INDIRECT("AC12")+INDIRECT("AD12")+INDIRECT("AE12")+INDIRECT("AF12")+INDIRECT("AG12")+INDIRECT("AH12")+INDIRECT("AI12")</f>
        <v>113</v>
      </c>
      <c r="P12" s="33">
        <f ca="1">INDIRECT("AJ12")+INDIRECT("AK12")+INDIRECT("AL12")+INDIRECT("AM12")+INDIRECT("AN12")+INDIRECT("AO12")+INDIRECT("AP12")+INDIRECT("AQ12")</f>
        <v>0</v>
      </c>
      <c r="Q12" s="33">
        <f ca="1">INDIRECT("AR12")+INDIRECT("AS12")+INDIRECT("AT12")+INDIRECT("AU12")+INDIRECT("AV12")+INDIRECT("AW12")+INDIRECT("AX12")+INDIRECT("AY12")</f>
        <v>20</v>
      </c>
      <c r="R12" s="33">
        <f ca="1">INDIRECT("AZ12")+INDIRECT("BA12")+INDIRECT("BB12")+INDIRECT("BC12")+INDIRECT("BD12")+INDIRECT("BE12")+INDIRECT("BF12")+INDIRECT("BG12")</f>
        <v>0</v>
      </c>
      <c r="S12" s="33">
        <f ca="1">INDIRECT("BH12")+INDIRECT("BI12")+INDIRECT("BJ12")+INDIRECT("BK12")+INDIRECT("BL12")+INDIRECT("BM12")+INDIRECT("BN12")+INDIRECT("BO12")</f>
        <v>0</v>
      </c>
      <c r="T12" s="34"/>
      <c r="U12" s="35"/>
      <c r="V12" s="35"/>
      <c r="W12" s="35"/>
      <c r="X12" s="35"/>
      <c r="Y12" s="35"/>
      <c r="Z12" s="35"/>
      <c r="AA12" s="35"/>
      <c r="AB12" s="34"/>
      <c r="AC12" s="35"/>
      <c r="AD12" s="35"/>
      <c r="AE12" s="35"/>
      <c r="AF12" s="35">
        <v>113</v>
      </c>
      <c r="AG12" s="35"/>
      <c r="AH12" s="35"/>
      <c r="AI12" s="35"/>
      <c r="AJ12" s="34"/>
      <c r="AK12" s="35"/>
      <c r="AL12" s="35"/>
      <c r="AM12" s="35"/>
      <c r="AN12" s="35"/>
      <c r="AO12" s="35"/>
      <c r="AP12" s="35"/>
      <c r="AQ12" s="35"/>
      <c r="AR12" s="34"/>
      <c r="AS12" s="35"/>
      <c r="AT12" s="35"/>
      <c r="AU12" s="35"/>
      <c r="AV12" s="35">
        <v>20</v>
      </c>
      <c r="AW12" s="35"/>
      <c r="AX12" s="35"/>
      <c r="AY12" s="35"/>
      <c r="AZ12" s="34"/>
      <c r="BA12" s="35"/>
      <c r="BB12" s="35"/>
      <c r="BC12" s="35"/>
      <c r="BD12" s="35"/>
      <c r="BE12" s="35"/>
      <c r="BF12" s="35"/>
      <c r="BG12" s="35"/>
      <c r="BH12" s="34"/>
      <c r="BI12" s="35"/>
      <c r="BJ12" s="35"/>
      <c r="BK12" s="35"/>
      <c r="BL12" s="35"/>
      <c r="BM12" s="35"/>
      <c r="BN12" s="35"/>
      <c r="BO12" s="36"/>
      <c r="BP12" s="9">
        <v>20600002195</v>
      </c>
      <c r="BQ12" s="1" t="s">
        <v>3</v>
      </c>
      <c r="BR12" s="1" t="s">
        <v>0</v>
      </c>
      <c r="BS12" s="1" t="s">
        <v>0</v>
      </c>
      <c r="BT12" s="1" t="s">
        <v>0</v>
      </c>
      <c r="BU12" s="1" t="s">
        <v>0</v>
      </c>
      <c r="BW12" s="1">
        <f ca="1">INDIRECT("T12")+2*INDIRECT("AB12")+3*INDIRECT("AJ12")+4*INDIRECT("AR12")+5*INDIRECT("AZ12")+6*INDIRECT("BH12")</f>
        <v>0</v>
      </c>
      <c r="BX12" s="1">
        <v>0</v>
      </c>
      <c r="BY12" s="1">
        <f ca="1">INDIRECT("U12")+2*INDIRECT("AC12")+3*INDIRECT("AK12")+4*INDIRECT("AS12")+5*INDIRECT("BA12")+6*INDIRECT("BI12")</f>
        <v>0</v>
      </c>
      <c r="BZ12" s="1">
        <v>0</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306</v>
      </c>
      <c r="CF12" s="1">
        <v>306</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0</v>
      </c>
      <c r="CN12" s="1">
        <v>0</v>
      </c>
      <c r="CO12" s="1">
        <f ca="1">INDIRECT("AB12")+2*INDIRECT("AC12")+3*INDIRECT("AD12")+4*INDIRECT("AE12")+5*INDIRECT("AF12")+6*INDIRECT("AG12")+7*INDIRECT("AH12")+8*INDIRECT("AI12")</f>
        <v>565</v>
      </c>
      <c r="CP12" s="1">
        <v>565</v>
      </c>
      <c r="CQ12" s="1">
        <f ca="1">INDIRECT("AJ12")+2*INDIRECT("AK12")+3*INDIRECT("AL12")+4*INDIRECT("AM12")+5*INDIRECT("AN12")+6*INDIRECT("AO12")+7*INDIRECT("AP12")+8*INDIRECT("AQ12")</f>
        <v>0</v>
      </c>
      <c r="CR12" s="1">
        <v>0</v>
      </c>
      <c r="CS12" s="1">
        <f ca="1">INDIRECT("AR12")+2*INDIRECT("AS12")+3*INDIRECT("AT12")+4*INDIRECT("AU12")+5*INDIRECT("AV12")+6*INDIRECT("AW12")+7*INDIRECT("AX12")+8*INDIRECT("AY12")</f>
        <v>100</v>
      </c>
      <c r="CT12" s="1">
        <v>100</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73" ht="11.25">
      <c r="A13" s="1" t="s">
        <v>0</v>
      </c>
      <c r="B13" s="1" t="s">
        <v>0</v>
      </c>
      <c r="C13" s="1" t="s">
        <v>4</v>
      </c>
      <c r="D13" s="1" t="s">
        <v>12</v>
      </c>
      <c r="E13" s="1" t="s">
        <v>7</v>
      </c>
      <c r="F13" s="7">
        <f>SUM(F12:F12)</f>
        <v>0</v>
      </c>
      <c r="G13" s="6">
        <f>SUM(G12:G12)</f>
        <v>0</v>
      </c>
      <c r="H13" s="6">
        <f>SUM(H12:H12)</f>
        <v>0</v>
      </c>
      <c r="I13" s="6">
        <f>SUM(I12:I12)</f>
        <v>0</v>
      </c>
      <c r="J13" s="6">
        <f>SUM(J12:J12)</f>
        <v>133</v>
      </c>
      <c r="K13" s="6">
        <f>SUM(K12:K12)</f>
        <v>0</v>
      </c>
      <c r="L13" s="6">
        <f>SUM(L12:L12)</f>
        <v>0</v>
      </c>
      <c r="M13" s="6">
        <f>SUM(M12:M12)</f>
        <v>0</v>
      </c>
      <c r="N13" s="7">
        <f>SUM(N12:N12)</f>
        <v>0</v>
      </c>
      <c r="O13" s="6">
        <f>SUM(O12:O12)</f>
        <v>113</v>
      </c>
      <c r="P13" s="6">
        <f>SUM(P12:P12)</f>
        <v>0</v>
      </c>
      <c r="Q13" s="6">
        <f>SUM(Q12:Q12)</f>
        <v>20</v>
      </c>
      <c r="R13" s="6">
        <f>SUM(R12:R12)</f>
        <v>0</v>
      </c>
      <c r="S13" s="6">
        <f>SUM(S12:S12)</f>
        <v>0</v>
      </c>
      <c r="T13" s="8"/>
      <c r="U13" s="5"/>
      <c r="V13" s="5"/>
      <c r="W13" s="5"/>
      <c r="X13" s="5"/>
      <c r="Y13" s="5"/>
      <c r="Z13" s="5"/>
      <c r="AA13" s="5"/>
      <c r="AB13" s="8"/>
      <c r="AC13" s="5"/>
      <c r="AD13" s="5"/>
      <c r="AE13" s="5"/>
      <c r="AF13" s="5"/>
      <c r="AG13" s="5"/>
      <c r="AH13" s="5"/>
      <c r="AI13" s="5"/>
      <c r="AJ13" s="8"/>
      <c r="AK13" s="5"/>
      <c r="AL13" s="5"/>
      <c r="AM13" s="5"/>
      <c r="AN13" s="5"/>
      <c r="AO13" s="5"/>
      <c r="AP13" s="5"/>
      <c r="AQ13" s="5"/>
      <c r="AR13" s="8"/>
      <c r="AS13" s="5"/>
      <c r="AT13" s="5"/>
      <c r="AU13" s="5"/>
      <c r="AV13" s="5"/>
      <c r="AW13" s="5"/>
      <c r="AX13" s="5"/>
      <c r="AY13" s="5"/>
      <c r="AZ13" s="8"/>
      <c r="BA13" s="5"/>
      <c r="BB13" s="5"/>
      <c r="BC13" s="5"/>
      <c r="BD13" s="5"/>
      <c r="BE13" s="5"/>
      <c r="BF13" s="5"/>
      <c r="BG13" s="5"/>
      <c r="BH13" s="8"/>
      <c r="BI13" s="5"/>
      <c r="BJ13" s="5"/>
      <c r="BK13" s="5"/>
      <c r="BL13" s="5"/>
      <c r="BM13" s="5"/>
      <c r="BN13" s="5"/>
      <c r="BO13" s="5"/>
      <c r="BP13" s="9">
        <v>0</v>
      </c>
      <c r="BQ13" s="1" t="s">
        <v>0</v>
      </c>
      <c r="BR13" s="1" t="s">
        <v>0</v>
      </c>
      <c r="BS13" s="1" t="s">
        <v>0</v>
      </c>
      <c r="BT13" s="1" t="s">
        <v>0</v>
      </c>
      <c r="BU13" s="1" t="s">
        <v>0</v>
      </c>
    </row>
    <row r="14" spans="1:73" ht="11.25">
      <c r="A14" s="25"/>
      <c r="B14" s="25"/>
      <c r="C14" s="27" t="s">
        <v>95</v>
      </c>
      <c r="D14" s="26" t="s">
        <v>0</v>
      </c>
      <c r="E14" s="1" t="s">
        <v>0</v>
      </c>
      <c r="F14" s="7"/>
      <c r="G14" s="6"/>
      <c r="H14" s="6"/>
      <c r="I14" s="6"/>
      <c r="J14" s="6"/>
      <c r="K14" s="6"/>
      <c r="L14" s="6"/>
      <c r="M14" s="6"/>
      <c r="N14" s="7"/>
      <c r="O14" s="6"/>
      <c r="P14" s="6"/>
      <c r="Q14" s="6"/>
      <c r="R14" s="6"/>
      <c r="S14" s="6"/>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1:102" ht="11.25">
      <c r="A15" s="30" t="s">
        <v>13</v>
      </c>
      <c r="B15" s="31" t="str">
        <f>HYPERLINK("http://www.dot.ca.gov/hq/transprog/stip2004/ff_sheets/04-2014j.xls","2014J")</f>
        <v>2014J</v>
      </c>
      <c r="C15" s="30" t="s">
        <v>0</v>
      </c>
      <c r="D15" s="30" t="s">
        <v>14</v>
      </c>
      <c r="E15" s="30" t="s">
        <v>3</v>
      </c>
      <c r="F15" s="32">
        <f ca="1">INDIRECT("T15")+INDIRECT("AB15")+INDIRECT("AJ15")+INDIRECT("AR15")+INDIRECT("AZ15")+INDIRECT("BH15")</f>
        <v>0</v>
      </c>
      <c r="G15" s="33">
        <f ca="1">INDIRECT("U15")+INDIRECT("AC15")+INDIRECT("AK15")+INDIRECT("AS15")+INDIRECT("BA15")+INDIRECT("BI15")</f>
        <v>0</v>
      </c>
      <c r="H15" s="33">
        <f ca="1">INDIRECT("V15")+INDIRECT("AD15")+INDIRECT("AL15")+INDIRECT("AT15")+INDIRECT("BB15")+INDIRECT("BJ15")</f>
        <v>0</v>
      </c>
      <c r="I15" s="33">
        <f ca="1">INDIRECT("W15")+INDIRECT("AE15")+INDIRECT("AM15")+INDIRECT("AU15")+INDIRECT("BC15")+INDIRECT("BK15")</f>
        <v>0</v>
      </c>
      <c r="J15" s="33">
        <f ca="1">INDIRECT("X15")+INDIRECT("AF15")+INDIRECT("AN15")+INDIRECT("AV15")+INDIRECT("BD15")+INDIRECT("BL15")</f>
        <v>0</v>
      </c>
      <c r="K15" s="33">
        <f ca="1">INDIRECT("Y15")+INDIRECT("AG15")+INDIRECT("AO15")+INDIRECT("AW15")+INDIRECT("BE15")+INDIRECT("BM15")</f>
        <v>305</v>
      </c>
      <c r="L15" s="33">
        <f ca="1">INDIRECT("Z15")+INDIRECT("AH15")+INDIRECT("AP15")+INDIRECT("AX15")+INDIRECT("BF15")+INDIRECT("BN15")</f>
        <v>0</v>
      </c>
      <c r="M15" s="33">
        <f ca="1">INDIRECT("AA15")+INDIRECT("AI15")+INDIRECT("AQ15")+INDIRECT("AY15")+INDIRECT("BG15")+INDIRECT("BO15")</f>
        <v>0</v>
      </c>
      <c r="N15" s="32">
        <f ca="1">INDIRECT("T15")+INDIRECT("U15")+INDIRECT("V15")+INDIRECT("W15")+INDIRECT("X15")+INDIRECT("Y15")+INDIRECT("Z15")+INDIRECT("AA15")</f>
        <v>0</v>
      </c>
      <c r="O15" s="33">
        <f ca="1">INDIRECT("AB15")+INDIRECT("AC15")+INDIRECT("AD15")+INDIRECT("AE15")+INDIRECT("AF15")+INDIRECT("AG15")+INDIRECT("AH15")+INDIRECT("AI15")</f>
        <v>305</v>
      </c>
      <c r="P15" s="33">
        <f ca="1">INDIRECT("AJ15")+INDIRECT("AK15")+INDIRECT("AL15")+INDIRECT("AM15")+INDIRECT("AN15")+INDIRECT("AO15")+INDIRECT("AP15")+INDIRECT("AQ15")</f>
        <v>0</v>
      </c>
      <c r="Q15" s="33">
        <f ca="1">INDIRECT("AR15")+INDIRECT("AS15")+INDIRECT("AT15")+INDIRECT("AU15")+INDIRECT("AV15")+INDIRECT("AW15")+INDIRECT("AX15")+INDIRECT("AY15")</f>
        <v>0</v>
      </c>
      <c r="R15" s="33">
        <f ca="1">INDIRECT("AZ15")+INDIRECT("BA15")+INDIRECT("BB15")+INDIRECT("BC15")+INDIRECT("BD15")+INDIRECT("BE15")+INDIRECT("BF15")+INDIRECT("BG15")</f>
        <v>0</v>
      </c>
      <c r="S15" s="33">
        <f ca="1">INDIRECT("BH15")+INDIRECT("BI15")+INDIRECT("BJ15")+INDIRECT("BK15")+INDIRECT("BL15")+INDIRECT("BM15")+INDIRECT("BN15")+INDIRECT("BO15")</f>
        <v>0</v>
      </c>
      <c r="T15" s="34"/>
      <c r="U15" s="35"/>
      <c r="V15" s="35"/>
      <c r="W15" s="35"/>
      <c r="X15" s="35"/>
      <c r="Y15" s="35"/>
      <c r="Z15" s="35"/>
      <c r="AA15" s="35"/>
      <c r="AB15" s="34"/>
      <c r="AC15" s="35"/>
      <c r="AD15" s="35"/>
      <c r="AE15" s="35"/>
      <c r="AF15" s="35"/>
      <c r="AG15" s="35">
        <v>305</v>
      </c>
      <c r="AH15" s="35"/>
      <c r="AI15" s="35"/>
      <c r="AJ15" s="34"/>
      <c r="AK15" s="35"/>
      <c r="AL15" s="35"/>
      <c r="AM15" s="35"/>
      <c r="AN15" s="35"/>
      <c r="AO15" s="35"/>
      <c r="AP15" s="35"/>
      <c r="AQ15" s="35"/>
      <c r="AR15" s="34"/>
      <c r="AS15" s="35"/>
      <c r="AT15" s="35"/>
      <c r="AU15" s="35"/>
      <c r="AV15" s="35"/>
      <c r="AW15" s="35"/>
      <c r="AX15" s="35"/>
      <c r="AY15" s="35"/>
      <c r="AZ15" s="34"/>
      <c r="BA15" s="35"/>
      <c r="BB15" s="35"/>
      <c r="BC15" s="35"/>
      <c r="BD15" s="35"/>
      <c r="BE15" s="35"/>
      <c r="BF15" s="35"/>
      <c r="BG15" s="35"/>
      <c r="BH15" s="34"/>
      <c r="BI15" s="35"/>
      <c r="BJ15" s="35"/>
      <c r="BK15" s="35"/>
      <c r="BL15" s="35"/>
      <c r="BM15" s="35"/>
      <c r="BN15" s="35"/>
      <c r="BO15" s="36"/>
      <c r="BP15" s="9">
        <v>20600002148</v>
      </c>
      <c r="BQ15" s="1" t="s">
        <v>3</v>
      </c>
      <c r="BR15" s="1" t="s">
        <v>0</v>
      </c>
      <c r="BS15" s="1" t="s">
        <v>0</v>
      </c>
      <c r="BT15" s="1" t="s">
        <v>0</v>
      </c>
      <c r="BU15" s="1" t="s">
        <v>0</v>
      </c>
      <c r="BW15" s="1">
        <f ca="1">INDIRECT("T15")+2*INDIRECT("AB15")+3*INDIRECT("AJ15")+4*INDIRECT("AR15")+5*INDIRECT("AZ15")+6*INDIRECT("BH15")</f>
        <v>0</v>
      </c>
      <c r="BX15" s="1">
        <v>0</v>
      </c>
      <c r="BY15" s="1">
        <f ca="1">INDIRECT("U15")+2*INDIRECT("AC15")+3*INDIRECT("AK15")+4*INDIRECT("AS15")+5*INDIRECT("BA15")+6*INDIRECT("BI15")</f>
        <v>0</v>
      </c>
      <c r="BZ15" s="1">
        <v>0</v>
      </c>
      <c r="CA15" s="1">
        <f ca="1">INDIRECT("V15")+2*INDIRECT("AD15")+3*INDIRECT("AL15")+4*INDIRECT("AT15")+5*INDIRECT("BB15")+6*INDIRECT("BJ15")</f>
        <v>0</v>
      </c>
      <c r="CB15" s="1">
        <v>0</v>
      </c>
      <c r="CC15" s="1">
        <f ca="1">INDIRECT("W15")+2*INDIRECT("AE15")+3*INDIRECT("AM15")+4*INDIRECT("AU15")+5*INDIRECT("BC15")+6*INDIRECT("BK15")</f>
        <v>0</v>
      </c>
      <c r="CD15" s="1">
        <v>0</v>
      </c>
      <c r="CE15" s="1">
        <f ca="1">INDIRECT("X15")+2*INDIRECT("AF15")+3*INDIRECT("AN15")+4*INDIRECT("AV15")+5*INDIRECT("BD15")+6*INDIRECT("BL15")</f>
        <v>0</v>
      </c>
      <c r="CF15" s="1">
        <v>0</v>
      </c>
      <c r="CG15" s="1">
        <f ca="1">INDIRECT("Y15")+2*INDIRECT("AG15")+3*INDIRECT("AO15")+4*INDIRECT("AW15")+5*INDIRECT("BE15")+6*INDIRECT("BM15")</f>
        <v>610</v>
      </c>
      <c r="CH15" s="1">
        <v>610</v>
      </c>
      <c r="CI15" s="1">
        <f ca="1">INDIRECT("Z15")+2*INDIRECT("AH15")+3*INDIRECT("AP15")+4*INDIRECT("AX15")+5*INDIRECT("BF15")+6*INDIRECT("BN15")</f>
        <v>0</v>
      </c>
      <c r="CJ15" s="1">
        <v>0</v>
      </c>
      <c r="CK15" s="1">
        <f ca="1">INDIRECT("AA15")+2*INDIRECT("AI15")+3*INDIRECT("AQ15")+4*INDIRECT("AY15")+5*INDIRECT("BG15")+6*INDIRECT("BO15")</f>
        <v>0</v>
      </c>
      <c r="CL15" s="1">
        <v>0</v>
      </c>
      <c r="CM15" s="1">
        <f ca="1">INDIRECT("T15")+2*INDIRECT("U15")+3*INDIRECT("V15")+4*INDIRECT("W15")+5*INDIRECT("X15")+6*INDIRECT("Y15")+7*INDIRECT("Z15")+8*INDIRECT("AA15")</f>
        <v>0</v>
      </c>
      <c r="CN15" s="1">
        <v>0</v>
      </c>
      <c r="CO15" s="1">
        <f ca="1">INDIRECT("AB15")+2*INDIRECT("AC15")+3*INDIRECT("AD15")+4*INDIRECT("AE15")+5*INDIRECT("AF15")+6*INDIRECT("AG15")+7*INDIRECT("AH15")+8*INDIRECT("AI15")</f>
        <v>1830</v>
      </c>
      <c r="CP15" s="1">
        <v>1830</v>
      </c>
      <c r="CQ15" s="1">
        <f ca="1">INDIRECT("AJ15")+2*INDIRECT("AK15")+3*INDIRECT("AL15")+4*INDIRECT("AM15")+5*INDIRECT("AN15")+6*INDIRECT("AO15")+7*INDIRECT("AP15")+8*INDIRECT("AQ15")</f>
        <v>0</v>
      </c>
      <c r="CR15" s="1">
        <v>0</v>
      </c>
      <c r="CS15" s="1">
        <f ca="1">INDIRECT("AR15")+2*INDIRECT("AS15")+3*INDIRECT("AT15")+4*INDIRECT("AU15")+5*INDIRECT("AV15")+6*INDIRECT("AW15")+7*INDIRECT("AX15")+8*INDIRECT("AY15")</f>
        <v>0</v>
      </c>
      <c r="CT15" s="1">
        <v>0</v>
      </c>
      <c r="CU15" s="1">
        <f ca="1">INDIRECT("AZ15")+2*INDIRECT("BA15")+3*INDIRECT("BB15")+4*INDIRECT("BC15")+5*INDIRECT("BD15")+6*INDIRECT("BE15")+7*INDIRECT("BF15")+8*INDIRECT("BG15")</f>
        <v>0</v>
      </c>
      <c r="CV15" s="1">
        <v>0</v>
      </c>
      <c r="CW15" s="1">
        <f ca="1">INDIRECT("BH15")+2*INDIRECT("BI15")+3*INDIRECT("BJ15")+4*INDIRECT("BK15")+5*INDIRECT("BL15")+6*INDIRECT("BM15")+7*INDIRECT("BN15")+8*INDIRECT("BO15")</f>
        <v>0</v>
      </c>
      <c r="CX15" s="1">
        <v>0</v>
      </c>
    </row>
    <row r="16" spans="1:102" ht="11.25">
      <c r="A16" s="1" t="s">
        <v>0</v>
      </c>
      <c r="B16" s="1" t="s">
        <v>0</v>
      </c>
      <c r="C16" s="1" t="s">
        <v>4</v>
      </c>
      <c r="D16" s="1" t="s">
        <v>15</v>
      </c>
      <c r="E16" s="1" t="s">
        <v>16</v>
      </c>
      <c r="F16" s="7">
        <f ca="1">INDIRECT("T16")+INDIRECT("AB16")+INDIRECT("AJ16")+INDIRECT("AR16")+INDIRECT("AZ16")+INDIRECT("BH16")</f>
        <v>0</v>
      </c>
      <c r="G16" s="6">
        <f ca="1">INDIRECT("U16")+INDIRECT("AC16")+INDIRECT("AK16")+INDIRECT("AS16")+INDIRECT("BA16")+INDIRECT("BI16")</f>
        <v>0</v>
      </c>
      <c r="H16" s="6">
        <f ca="1">INDIRECT("V16")+INDIRECT("AD16")+INDIRECT("AL16")+INDIRECT("AT16")+INDIRECT("BB16")+INDIRECT("BJ16")</f>
        <v>0</v>
      </c>
      <c r="I16" s="6">
        <f ca="1">INDIRECT("W16")+INDIRECT("AE16")+INDIRECT("AM16")+INDIRECT("AU16")+INDIRECT("BC16")+INDIRECT("BK16")</f>
        <v>0</v>
      </c>
      <c r="J16" s="6">
        <f ca="1">INDIRECT("X16")+INDIRECT("AF16")+INDIRECT("AN16")+INDIRECT("AV16")+INDIRECT("BD16")+INDIRECT("BL16")</f>
        <v>0</v>
      </c>
      <c r="K16" s="6">
        <f ca="1">INDIRECT("Y16")+INDIRECT("AG16")+INDIRECT("AO16")+INDIRECT("AW16")+INDIRECT("BE16")+INDIRECT("BM16")</f>
        <v>1000</v>
      </c>
      <c r="L16" s="6">
        <f ca="1">INDIRECT("Z16")+INDIRECT("AH16")+INDIRECT("AP16")+INDIRECT("AX16")+INDIRECT("BF16")+INDIRECT("BN16")</f>
        <v>0</v>
      </c>
      <c r="M16" s="6">
        <f ca="1">INDIRECT("AA16")+INDIRECT("AI16")+INDIRECT("AQ16")+INDIRECT("AY16")+INDIRECT("BG16")+INDIRECT("BO16")</f>
        <v>0</v>
      </c>
      <c r="N16" s="7">
        <f ca="1">INDIRECT("T16")+INDIRECT("U16")+INDIRECT("V16")+INDIRECT("W16")+INDIRECT("X16")+INDIRECT("Y16")+INDIRECT("Z16")+INDIRECT("AA16")</f>
        <v>0</v>
      </c>
      <c r="O16" s="6">
        <f ca="1">INDIRECT("AB16")+INDIRECT("AC16")+INDIRECT("AD16")+INDIRECT("AE16")+INDIRECT("AF16")+INDIRECT("AG16")+INDIRECT("AH16")+INDIRECT("AI16")</f>
        <v>1000</v>
      </c>
      <c r="P16" s="6">
        <f ca="1">INDIRECT("AJ16")+INDIRECT("AK16")+INDIRECT("AL16")+INDIRECT("AM16")+INDIRECT("AN16")+INDIRECT("AO16")+INDIRECT("AP16")+INDIRECT("AQ16")</f>
        <v>0</v>
      </c>
      <c r="Q16" s="6">
        <f ca="1">INDIRECT("AR16")+INDIRECT("AS16")+INDIRECT("AT16")+INDIRECT("AU16")+INDIRECT("AV16")+INDIRECT("AW16")+INDIRECT("AX16")+INDIRECT("AY16")</f>
        <v>0</v>
      </c>
      <c r="R16" s="6">
        <f ca="1">INDIRECT("AZ16")+INDIRECT("BA16")+INDIRECT("BB16")+INDIRECT("BC16")+INDIRECT("BD16")+INDIRECT("BE16")+INDIRECT("BF16")+INDIRECT("BG16")</f>
        <v>0</v>
      </c>
      <c r="S16" s="6">
        <f ca="1">INDIRECT("BH16")+INDIRECT("BI16")+INDIRECT("BJ16")+INDIRECT("BK16")+INDIRECT("BL16")+INDIRECT("BM16")+INDIRECT("BN16")+INDIRECT("BO16")</f>
        <v>0</v>
      </c>
      <c r="T16" s="28"/>
      <c r="U16" s="29"/>
      <c r="V16" s="29"/>
      <c r="W16" s="29"/>
      <c r="X16" s="29"/>
      <c r="Y16" s="29"/>
      <c r="Z16" s="29"/>
      <c r="AA16" s="29"/>
      <c r="AB16" s="28"/>
      <c r="AC16" s="29"/>
      <c r="AD16" s="29"/>
      <c r="AE16" s="29"/>
      <c r="AF16" s="29"/>
      <c r="AG16" s="29">
        <v>1000</v>
      </c>
      <c r="AH16" s="29"/>
      <c r="AI16" s="29"/>
      <c r="AJ16" s="28"/>
      <c r="AK16" s="29"/>
      <c r="AL16" s="29"/>
      <c r="AM16" s="29"/>
      <c r="AN16" s="29"/>
      <c r="AO16" s="29"/>
      <c r="AP16" s="29"/>
      <c r="AQ16" s="29"/>
      <c r="AR16" s="28"/>
      <c r="AS16" s="29"/>
      <c r="AT16" s="29"/>
      <c r="AU16" s="29"/>
      <c r="AV16" s="29"/>
      <c r="AW16" s="29"/>
      <c r="AX16" s="29"/>
      <c r="AY16" s="29"/>
      <c r="AZ16" s="28"/>
      <c r="BA16" s="29"/>
      <c r="BB16" s="29"/>
      <c r="BC16" s="29"/>
      <c r="BD16" s="29"/>
      <c r="BE16" s="29"/>
      <c r="BF16" s="29"/>
      <c r="BG16" s="29"/>
      <c r="BH16" s="28"/>
      <c r="BI16" s="29"/>
      <c r="BJ16" s="29"/>
      <c r="BK16" s="29"/>
      <c r="BL16" s="29"/>
      <c r="BM16" s="29"/>
      <c r="BN16" s="29"/>
      <c r="BO16" s="29"/>
      <c r="BP16" s="9">
        <v>0</v>
      </c>
      <c r="BQ16" s="1" t="s">
        <v>0</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2000</v>
      </c>
      <c r="CH16" s="1">
        <v>2000</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0</v>
      </c>
      <c r="CN16" s="1">
        <v>0</v>
      </c>
      <c r="CO16" s="1">
        <f ca="1">INDIRECT("AB16")+2*INDIRECT("AC16")+3*INDIRECT("AD16")+4*INDIRECT("AE16")+5*INDIRECT("AF16")+6*INDIRECT("AG16")+7*INDIRECT("AH16")+8*INDIRECT("AI16")</f>
        <v>6000</v>
      </c>
      <c r="CP16" s="1">
        <v>6000</v>
      </c>
      <c r="CQ16" s="1">
        <f ca="1">INDIRECT("AJ16")+2*INDIRECT("AK16")+3*INDIRECT("AL16")+4*INDIRECT("AM16")+5*INDIRECT("AN16")+6*INDIRECT("AO16")+7*INDIRECT("AP16")+8*INDIRECT("AQ16")</f>
        <v>0</v>
      </c>
      <c r="CR16" s="1">
        <v>0</v>
      </c>
      <c r="CS16" s="1">
        <f ca="1">INDIRECT("AR16")+2*INDIRECT("AS16")+3*INDIRECT("AT16")+4*INDIRECT("AU16")+5*INDIRECT("AV16")+6*INDIRECT("AW16")+7*INDIRECT("AX16")+8*INDIRECT("AY16")</f>
        <v>0</v>
      </c>
      <c r="CT16" s="1">
        <v>0</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25"/>
      <c r="B17" s="25"/>
      <c r="C17" s="27" t="s">
        <v>95</v>
      </c>
      <c r="D17" s="26" t="s">
        <v>0</v>
      </c>
      <c r="E17" s="1" t="s">
        <v>10</v>
      </c>
      <c r="F17" s="7">
        <f ca="1">INDIRECT("T17")+INDIRECT("AB17")+INDIRECT("AJ17")+INDIRECT("AR17")+INDIRECT("AZ17")+INDIRECT("BH17")</f>
        <v>350</v>
      </c>
      <c r="G17" s="6">
        <f ca="1">INDIRECT("U17")+INDIRECT("AC17")+INDIRECT("AK17")+INDIRECT("AS17")+INDIRECT("BA17")+INDIRECT("BI17")</f>
        <v>0</v>
      </c>
      <c r="H17" s="6">
        <f ca="1">INDIRECT("V17")+INDIRECT("AD17")+INDIRECT("AL17")+INDIRECT("AT17")+INDIRECT("BB17")+INDIRECT("BJ17")</f>
        <v>0</v>
      </c>
      <c r="I17" s="6">
        <f ca="1">INDIRECT("W17")+INDIRECT("AE17")+INDIRECT("AM17")+INDIRECT("AU17")+INDIRECT("BC17")+INDIRECT("BK17")</f>
        <v>0</v>
      </c>
      <c r="J17" s="6">
        <f ca="1">INDIRECT("X17")+INDIRECT("AF17")+INDIRECT("AN17")+INDIRECT("AV17")+INDIRECT("BD17")+INDIRECT("BL17")</f>
        <v>0</v>
      </c>
      <c r="K17" s="6">
        <f ca="1">INDIRECT("Y17")+INDIRECT("AG17")+INDIRECT("AO17")+INDIRECT("AW17")+INDIRECT("BE17")+INDIRECT("BM17")</f>
        <v>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0</v>
      </c>
      <c r="O17" s="6">
        <f ca="1">INDIRECT("AB17")+INDIRECT("AC17")+INDIRECT("AD17")+INDIRECT("AE17")+INDIRECT("AF17")+INDIRECT("AG17")+INDIRECT("AH17")+INDIRECT("AI17")</f>
        <v>250</v>
      </c>
      <c r="P17" s="6">
        <f ca="1">INDIRECT("AJ17")+INDIRECT("AK17")+INDIRECT("AL17")+INDIRECT("AM17")+INDIRECT("AN17")+INDIRECT("AO17")+INDIRECT("AP17")+INDIRECT("AQ17")</f>
        <v>0</v>
      </c>
      <c r="Q17" s="6">
        <f ca="1">INDIRECT("AR17")+INDIRECT("AS17")+INDIRECT("AT17")+INDIRECT("AU17")+INDIRECT("AV17")+INDIRECT("AW17")+INDIRECT("AX17")+INDIRECT("AY17")</f>
        <v>100</v>
      </c>
      <c r="R17" s="6">
        <f ca="1">INDIRECT("AZ17")+INDIRECT("BA17")+INDIRECT("BB17")+INDIRECT("BC17")+INDIRECT("BD17")+INDIRECT("BE17")+INDIRECT("BF17")+INDIRECT("BG17")</f>
        <v>0</v>
      </c>
      <c r="S17" s="6">
        <f ca="1">INDIRECT("BH17")+INDIRECT("BI17")+INDIRECT("BJ17")+INDIRECT("BK17")+INDIRECT("BL17")+INDIRECT("BM17")+INDIRECT("BN17")+INDIRECT("BO17")</f>
        <v>0</v>
      </c>
      <c r="T17" s="28"/>
      <c r="U17" s="29"/>
      <c r="V17" s="29"/>
      <c r="W17" s="29"/>
      <c r="X17" s="29"/>
      <c r="Y17" s="29"/>
      <c r="Z17" s="29"/>
      <c r="AA17" s="29"/>
      <c r="AB17" s="28">
        <v>250</v>
      </c>
      <c r="AC17" s="29"/>
      <c r="AD17" s="29"/>
      <c r="AE17" s="29"/>
      <c r="AF17" s="29"/>
      <c r="AG17" s="29"/>
      <c r="AH17" s="29"/>
      <c r="AI17" s="29"/>
      <c r="AJ17" s="28"/>
      <c r="AK17" s="29"/>
      <c r="AL17" s="29"/>
      <c r="AM17" s="29"/>
      <c r="AN17" s="29"/>
      <c r="AO17" s="29"/>
      <c r="AP17" s="29"/>
      <c r="AQ17" s="29"/>
      <c r="AR17" s="28">
        <v>100</v>
      </c>
      <c r="AS17" s="29"/>
      <c r="AT17" s="29"/>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0</v>
      </c>
      <c r="BR17" s="1" t="s">
        <v>0</v>
      </c>
      <c r="BS17" s="1" t="s">
        <v>0</v>
      </c>
      <c r="BT17" s="1" t="s">
        <v>0</v>
      </c>
      <c r="BU17" s="1" t="s">
        <v>0</v>
      </c>
      <c r="BW17" s="1">
        <f ca="1">INDIRECT("T17")+2*INDIRECT("AB17")+3*INDIRECT("AJ17")+4*INDIRECT("AR17")+5*INDIRECT("AZ17")+6*INDIRECT("BH17")</f>
        <v>900</v>
      </c>
      <c r="BX17" s="1">
        <v>900</v>
      </c>
      <c r="BY17" s="1">
        <f ca="1">INDIRECT("U17")+2*INDIRECT("AC17")+3*INDIRECT("AK17")+4*INDIRECT("AS17")+5*INDIRECT("BA17")+6*INDIRECT("BI17")</f>
        <v>0</v>
      </c>
      <c r="BZ17" s="1">
        <v>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250</v>
      </c>
      <c r="CP17" s="1">
        <v>250</v>
      </c>
      <c r="CQ17" s="1">
        <f ca="1">INDIRECT("AJ17")+2*INDIRECT("AK17")+3*INDIRECT("AL17")+4*INDIRECT("AM17")+5*INDIRECT("AN17")+6*INDIRECT("AO17")+7*INDIRECT("AP17")+8*INDIRECT("AQ17")</f>
        <v>0</v>
      </c>
      <c r="CR17" s="1">
        <v>0</v>
      </c>
      <c r="CS17" s="1">
        <f ca="1">INDIRECT("AR17")+2*INDIRECT("AS17")+3*INDIRECT("AT17")+4*INDIRECT("AU17")+5*INDIRECT("AV17")+6*INDIRECT("AW17")+7*INDIRECT("AX17")+8*INDIRECT("AY17")</f>
        <v>100</v>
      </c>
      <c r="CT17" s="1">
        <v>100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1" t="s">
        <v>0</v>
      </c>
      <c r="B18" s="1" t="s">
        <v>0</v>
      </c>
      <c r="C18" s="1" t="s">
        <v>0</v>
      </c>
      <c r="D18" s="1" t="s">
        <v>0</v>
      </c>
      <c r="E18" s="1" t="s">
        <v>7</v>
      </c>
      <c r="F18" s="7">
        <f>SUM(F15:F17)</f>
        <v>350</v>
      </c>
      <c r="G18" s="6">
        <f>SUM(G15:G17)</f>
        <v>0</v>
      </c>
      <c r="H18" s="6">
        <f>SUM(H15:H17)</f>
        <v>0</v>
      </c>
      <c r="I18" s="6">
        <f>SUM(I15:I17)</f>
        <v>0</v>
      </c>
      <c r="J18" s="6">
        <f>SUM(J15:J17)</f>
        <v>0</v>
      </c>
      <c r="K18" s="6">
        <f>SUM(K15:K17)</f>
        <v>1305</v>
      </c>
      <c r="L18" s="6">
        <f>SUM(L15:L17)</f>
        <v>0</v>
      </c>
      <c r="M18" s="6">
        <f>SUM(M15:M17)</f>
        <v>0</v>
      </c>
      <c r="N18" s="7">
        <f>SUM(N15:N17)</f>
        <v>0</v>
      </c>
      <c r="O18" s="6">
        <f>SUM(O15:O17)</f>
        <v>1555</v>
      </c>
      <c r="P18" s="6">
        <f>SUM(P15:P17)</f>
        <v>0</v>
      </c>
      <c r="Q18" s="6">
        <f>SUM(Q15:Q17)</f>
        <v>100</v>
      </c>
      <c r="R18" s="6">
        <f>SUM(R15:R17)</f>
        <v>0</v>
      </c>
      <c r="S18" s="6">
        <f>SUM(S15:S17)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HYPERLINK("http://www.dot.ca.gov/hq/transprog/stip2004/ff_sheets/04-2013c.xls","2013C")</f>
        <v>2013C</v>
      </c>
      <c r="C20" s="30" t="s">
        <v>0</v>
      </c>
      <c r="D20" s="30" t="s">
        <v>17</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0</v>
      </c>
      <c r="I20" s="33">
        <f ca="1">INDIRECT("W20")+INDIRECT("AE20")+INDIRECT("AM20")+INDIRECT("AU20")+INDIRECT("BC20")+INDIRECT("BK20")</f>
        <v>0</v>
      </c>
      <c r="J20" s="33">
        <f ca="1">INDIRECT("X20")+INDIRECT("AF20")+INDIRECT("AN20")+INDIRECT("AV20")+INDIRECT("BD20")+INDIRECT("BL20")</f>
        <v>400</v>
      </c>
      <c r="K20" s="33">
        <f ca="1">INDIRECT("Y20")+INDIRECT("AG20")+INDIRECT("AO20")+INDIRECT("AW20")+INDIRECT("BE20")+INDIRECT("BM20")</f>
        <v>0</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0</v>
      </c>
      <c r="O20" s="33">
        <f ca="1">INDIRECT("AB20")+INDIRECT("AC20")+INDIRECT("AD20")+INDIRECT("AE20")+INDIRECT("AF20")+INDIRECT("AG20")+INDIRECT("AH20")+INDIRECT("AI20")</f>
        <v>400</v>
      </c>
      <c r="P20" s="33">
        <f ca="1">INDIRECT("AJ20")+INDIRECT("AK20")+INDIRECT("AL20")+INDIRECT("AM20")+INDIRECT("AN20")+INDIRECT("AO20")+INDIRECT("AP20")+INDIRECT("AQ20")</f>
        <v>0</v>
      </c>
      <c r="Q20" s="33">
        <f ca="1">INDIRECT("AR20")+INDIRECT("AS20")+INDIRECT("AT20")+INDIRECT("AU20")+INDIRECT("AV20")+INDIRECT("AW20")+INDIRECT("AX20")+INDIRECT("AY20")</f>
        <v>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c r="Z20" s="35"/>
      <c r="AA20" s="35"/>
      <c r="AB20" s="34"/>
      <c r="AC20" s="35"/>
      <c r="AD20" s="35"/>
      <c r="AE20" s="35"/>
      <c r="AF20" s="35">
        <v>400</v>
      </c>
      <c r="AG20" s="35"/>
      <c r="AH20" s="35"/>
      <c r="AI20" s="35"/>
      <c r="AJ20" s="34"/>
      <c r="AK20" s="35"/>
      <c r="AL20" s="35"/>
      <c r="AM20" s="35"/>
      <c r="AN20" s="35"/>
      <c r="AO20" s="35"/>
      <c r="AP20" s="35"/>
      <c r="AQ20" s="35"/>
      <c r="AR20" s="34"/>
      <c r="AS20" s="35"/>
      <c r="AT20" s="35"/>
      <c r="AU20" s="35"/>
      <c r="AV20" s="35"/>
      <c r="AW20" s="35"/>
      <c r="AX20" s="35"/>
      <c r="AY20" s="35"/>
      <c r="AZ20" s="34"/>
      <c r="BA20" s="35"/>
      <c r="BB20" s="35"/>
      <c r="BC20" s="35"/>
      <c r="BD20" s="35"/>
      <c r="BE20" s="35"/>
      <c r="BF20" s="35"/>
      <c r="BG20" s="35"/>
      <c r="BH20" s="34"/>
      <c r="BI20" s="35"/>
      <c r="BJ20" s="35"/>
      <c r="BK20" s="35"/>
      <c r="BL20" s="35"/>
      <c r="BM20" s="35"/>
      <c r="BN20" s="35"/>
      <c r="BO20" s="36"/>
      <c r="BP20" s="9">
        <v>20600002189</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800</v>
      </c>
      <c r="CF20" s="1">
        <v>800</v>
      </c>
      <c r="CG20" s="1">
        <f ca="1">INDIRECT("Y20")+2*INDIRECT("AG20")+3*INDIRECT("AO20")+4*INDIRECT("AW20")+5*INDIRECT("BE20")+6*INDIRECT("BM20")</f>
        <v>0</v>
      </c>
      <c r="CH20" s="1">
        <v>0</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0</v>
      </c>
      <c r="CN20" s="1">
        <v>0</v>
      </c>
      <c r="CO20" s="1">
        <f ca="1">INDIRECT("AB20")+2*INDIRECT("AC20")+3*INDIRECT("AD20")+4*INDIRECT("AE20")+5*INDIRECT("AF20")+6*INDIRECT("AG20")+7*INDIRECT("AH20")+8*INDIRECT("AI20")</f>
        <v>2000</v>
      </c>
      <c r="CP20" s="1">
        <v>2000</v>
      </c>
      <c r="CQ20" s="1">
        <f ca="1">INDIRECT("AJ20")+2*INDIRECT("AK20")+3*INDIRECT("AL20")+4*INDIRECT("AM20")+5*INDIRECT("AN20")+6*INDIRECT("AO20")+7*INDIRECT("AP20")+8*INDIRECT("AQ20")</f>
        <v>0</v>
      </c>
      <c r="CR20" s="1">
        <v>0</v>
      </c>
      <c r="CS20" s="1">
        <f ca="1">INDIRECT("AR20")+2*INDIRECT("AS20")+3*INDIRECT("AT20")+4*INDIRECT("AU20")+5*INDIRECT("AV20")+6*INDIRECT("AW20")+7*INDIRECT("AX20")+8*INDIRECT("AY20")</f>
        <v>0</v>
      </c>
      <c r="CT20" s="1">
        <v>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0</v>
      </c>
      <c r="C21" s="1" t="s">
        <v>4</v>
      </c>
      <c r="D21" s="1" t="s">
        <v>18</v>
      </c>
      <c r="E21" s="1" t="s">
        <v>7</v>
      </c>
      <c r="F21" s="7">
        <f>SUM(F20:F20)</f>
        <v>0</v>
      </c>
      <c r="G21" s="6">
        <f>SUM(G20:G20)</f>
        <v>0</v>
      </c>
      <c r="H21" s="6">
        <f>SUM(H20:H20)</f>
        <v>0</v>
      </c>
      <c r="I21" s="6">
        <f>SUM(I20:I20)</f>
        <v>0</v>
      </c>
      <c r="J21" s="6">
        <f>SUM(J20:J20)</f>
        <v>400</v>
      </c>
      <c r="K21" s="6">
        <f>SUM(K20:K20)</f>
        <v>0</v>
      </c>
      <c r="L21" s="6">
        <f>SUM(L20:L20)</f>
        <v>0</v>
      </c>
      <c r="M21" s="6">
        <f>SUM(M20:M20)</f>
        <v>0</v>
      </c>
      <c r="N21" s="7">
        <f>SUM(N20:N20)</f>
        <v>0</v>
      </c>
      <c r="O21" s="6">
        <f>SUM(O20:O20)</f>
        <v>400</v>
      </c>
      <c r="P21" s="6">
        <f>SUM(P20:P20)</f>
        <v>0</v>
      </c>
      <c r="Q21" s="6">
        <f>SUM(Q20:Q20)</f>
        <v>0</v>
      </c>
      <c r="R21" s="6">
        <f>SUM(R20:R20)</f>
        <v>0</v>
      </c>
      <c r="S21" s="6">
        <f>SUM(S20:S20)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73" ht="11.25">
      <c r="A22" s="25"/>
      <c r="B22" s="25"/>
      <c r="C22" s="27" t="s">
        <v>95</v>
      </c>
      <c r="D22" s="26"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1:102" ht="11.25">
      <c r="A23" s="30" t="s">
        <v>1</v>
      </c>
      <c r="B23" s="31" t="str">
        <f>HYPERLINK("http://www.dot.ca.gov/hq/transprog/stip2004/ff_sheets/04-2012a.xls","2012A")</f>
        <v>2012A</v>
      </c>
      <c r="C23" s="30" t="s">
        <v>0</v>
      </c>
      <c r="D23" s="30" t="s">
        <v>17</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0</v>
      </c>
      <c r="J23" s="33">
        <f ca="1">INDIRECT("X23")+INDIRECT("AF23")+INDIRECT("AN23")+INDIRECT("AV23")+INDIRECT("BD23")+INDIRECT("BL23")</f>
        <v>89</v>
      </c>
      <c r="K23" s="33">
        <f ca="1">INDIRECT("Y23")+INDIRECT("AG23")+INDIRECT("AO23")+INDIRECT("AW23")+INDIRECT("BE23")+INDIRECT("BM23")</f>
        <v>0</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0</v>
      </c>
      <c r="O23" s="33">
        <f ca="1">INDIRECT("AB23")+INDIRECT("AC23")+INDIRECT("AD23")+INDIRECT("AE23")+INDIRECT("AF23")+INDIRECT("AG23")+INDIRECT("AH23")+INDIRECT("AI23")</f>
        <v>89</v>
      </c>
      <c r="P23" s="33">
        <f ca="1">INDIRECT("AJ23")+INDIRECT("AK23")+INDIRECT("AL23")+INDIRECT("AM23")+INDIRECT("AN23")+INDIRECT("AO23")+INDIRECT("AP23")+INDIRECT("AQ23")</f>
        <v>0</v>
      </c>
      <c r="Q23" s="33">
        <f ca="1">INDIRECT("AR23")+INDIRECT("AS23")+INDIRECT("AT23")+INDIRECT("AU23")+INDIRECT("AV23")+INDIRECT("AW23")+INDIRECT("AX23")+INDIRECT("AY23")</f>
        <v>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c r="Z23" s="35"/>
      <c r="AA23" s="35"/>
      <c r="AB23" s="34"/>
      <c r="AC23" s="35"/>
      <c r="AD23" s="35"/>
      <c r="AE23" s="35"/>
      <c r="AF23" s="35">
        <v>89</v>
      </c>
      <c r="AG23" s="35"/>
      <c r="AH23" s="35"/>
      <c r="AI23" s="35"/>
      <c r="AJ23" s="34"/>
      <c r="AK23" s="35"/>
      <c r="AL23" s="35"/>
      <c r="AM23" s="35"/>
      <c r="AN23" s="35"/>
      <c r="AO23" s="35"/>
      <c r="AP23" s="35"/>
      <c r="AQ23" s="35"/>
      <c r="AR23" s="34"/>
      <c r="AS23" s="35"/>
      <c r="AT23" s="35"/>
      <c r="AU23" s="35"/>
      <c r="AV23" s="35"/>
      <c r="AW23" s="35"/>
      <c r="AX23" s="35"/>
      <c r="AY23" s="35"/>
      <c r="AZ23" s="34"/>
      <c r="BA23" s="35"/>
      <c r="BB23" s="35"/>
      <c r="BC23" s="35"/>
      <c r="BD23" s="35"/>
      <c r="BE23" s="35"/>
      <c r="BF23" s="35"/>
      <c r="BG23" s="35"/>
      <c r="BH23" s="34"/>
      <c r="BI23" s="35"/>
      <c r="BJ23" s="35"/>
      <c r="BK23" s="35"/>
      <c r="BL23" s="35"/>
      <c r="BM23" s="35"/>
      <c r="BN23" s="35"/>
      <c r="BO23" s="36"/>
      <c r="BP23" s="9">
        <v>20600002190</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178</v>
      </c>
      <c r="CF23" s="1">
        <v>178</v>
      </c>
      <c r="CG23" s="1">
        <f ca="1">INDIRECT("Y23")+2*INDIRECT("AG23")+3*INDIRECT("AO23")+4*INDIRECT("AW23")+5*INDIRECT("BE23")+6*INDIRECT("BM23")</f>
        <v>0</v>
      </c>
      <c r="CH23" s="1">
        <v>0</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0</v>
      </c>
      <c r="CN23" s="1">
        <v>0</v>
      </c>
      <c r="CO23" s="1">
        <f ca="1">INDIRECT("AB23")+2*INDIRECT("AC23")+3*INDIRECT("AD23")+4*INDIRECT("AE23")+5*INDIRECT("AF23")+6*INDIRECT("AG23")+7*INDIRECT("AH23")+8*INDIRECT("AI23")</f>
        <v>445</v>
      </c>
      <c r="CP23" s="1">
        <v>445</v>
      </c>
      <c r="CQ23" s="1">
        <f ca="1">INDIRECT("AJ23")+2*INDIRECT("AK23")+3*INDIRECT("AL23")+4*INDIRECT("AM23")+5*INDIRECT("AN23")+6*INDIRECT("AO23")+7*INDIRECT("AP23")+8*INDIRECT("AQ23")</f>
        <v>0</v>
      </c>
      <c r="CR23" s="1">
        <v>0</v>
      </c>
      <c r="CS23" s="1">
        <f ca="1">INDIRECT("AR23")+2*INDIRECT("AS23")+3*INDIRECT("AT23")+4*INDIRECT("AU23")+5*INDIRECT("AV23")+6*INDIRECT("AW23")+7*INDIRECT("AX23")+8*INDIRECT("AY23")</f>
        <v>0</v>
      </c>
      <c r="CT23" s="1">
        <v>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1" t="s">
        <v>0</v>
      </c>
      <c r="B24" s="1" t="s">
        <v>0</v>
      </c>
      <c r="C24" s="1" t="s">
        <v>4</v>
      </c>
      <c r="D24" s="1" t="s">
        <v>19</v>
      </c>
      <c r="E24" s="1" t="s">
        <v>7</v>
      </c>
      <c r="F24" s="7">
        <f>SUM(F23:F23)</f>
        <v>0</v>
      </c>
      <c r="G24" s="6">
        <f>SUM(G23:G23)</f>
        <v>0</v>
      </c>
      <c r="H24" s="6">
        <f>SUM(H23:H23)</f>
        <v>0</v>
      </c>
      <c r="I24" s="6">
        <f>SUM(I23:I23)</f>
        <v>0</v>
      </c>
      <c r="J24" s="6">
        <f>SUM(J23:J23)</f>
        <v>89</v>
      </c>
      <c r="K24" s="6">
        <f>SUM(K23:K23)</f>
        <v>0</v>
      </c>
      <c r="L24" s="6">
        <f>SUM(L23:L23)</f>
        <v>0</v>
      </c>
      <c r="M24" s="6">
        <f>SUM(M23:M23)</f>
        <v>0</v>
      </c>
      <c r="N24" s="7">
        <f>SUM(N23:N23)</f>
        <v>0</v>
      </c>
      <c r="O24" s="6">
        <f>SUM(O23:O23)</f>
        <v>89</v>
      </c>
      <c r="P24" s="6">
        <f>SUM(P23:P23)</f>
        <v>0</v>
      </c>
      <c r="Q24" s="6">
        <f>SUM(Q23:Q23)</f>
        <v>0</v>
      </c>
      <c r="R24" s="6">
        <f>SUM(R23:R23)</f>
        <v>0</v>
      </c>
      <c r="S24" s="6">
        <f>SUM(S23:S23)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73" ht="11.25">
      <c r="A25" s="25"/>
      <c r="B25" s="25"/>
      <c r="C25" s="27" t="s">
        <v>95</v>
      </c>
      <c r="D25" s="26"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1:102" ht="11.25">
      <c r="A26" s="30" t="s">
        <v>1</v>
      </c>
      <c r="B26" s="31" t="str">
        <f>HYPERLINK("http://www.dot.ca.gov/hq/transprog/stip2004/ff_sheets/04-2012b.xls","2012B")</f>
        <v>2012B</v>
      </c>
      <c r="C26" s="30" t="s">
        <v>0</v>
      </c>
      <c r="D26" s="30" t="s">
        <v>17</v>
      </c>
      <c r="E26" s="30" t="s">
        <v>3</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0</v>
      </c>
      <c r="I26" s="33">
        <f ca="1">INDIRECT("W26")+INDIRECT("AE26")+INDIRECT("AM26")+INDIRECT("AU26")+INDIRECT("BC26")+INDIRECT("BK26")</f>
        <v>0</v>
      </c>
      <c r="J26" s="33">
        <f ca="1">INDIRECT("X26")+INDIRECT("AF26")+INDIRECT("AN26")+INDIRECT("AV26")+INDIRECT("BD26")+INDIRECT("BL26")</f>
        <v>151</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151</v>
      </c>
      <c r="P26" s="33">
        <f ca="1">INDIRECT("AJ26")+INDIRECT("AK26")+INDIRECT("AL26")+INDIRECT("AM26")+INDIRECT("AN26")+INDIRECT("AO26")+INDIRECT("AP26")+INDIRECT("AQ26")</f>
        <v>0</v>
      </c>
      <c r="Q26" s="33">
        <f ca="1">INDIRECT("AR26")+INDIRECT("AS26")+INDIRECT("AT26")+INDIRECT("AU26")+INDIRECT("AV26")+INDIRECT("AW26")+INDIRECT("AX26")+INDIRECT("AY26")</f>
        <v>0</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c r="AD26" s="35"/>
      <c r="AE26" s="35"/>
      <c r="AF26" s="35">
        <v>151</v>
      </c>
      <c r="AG26" s="35"/>
      <c r="AH26" s="35"/>
      <c r="AI26" s="35"/>
      <c r="AJ26" s="34"/>
      <c r="AK26" s="35"/>
      <c r="AL26" s="35"/>
      <c r="AM26" s="35"/>
      <c r="AN26" s="35"/>
      <c r="AO26" s="35"/>
      <c r="AP26" s="35"/>
      <c r="AQ26" s="35"/>
      <c r="AR26" s="34"/>
      <c r="AS26" s="35"/>
      <c r="AT26" s="35"/>
      <c r="AU26" s="35"/>
      <c r="AV26" s="35"/>
      <c r="AW26" s="35"/>
      <c r="AX26" s="35"/>
      <c r="AY26" s="35"/>
      <c r="AZ26" s="34"/>
      <c r="BA26" s="35"/>
      <c r="BB26" s="35"/>
      <c r="BC26" s="35"/>
      <c r="BD26" s="35"/>
      <c r="BE26" s="35"/>
      <c r="BF26" s="35"/>
      <c r="BG26" s="35"/>
      <c r="BH26" s="34"/>
      <c r="BI26" s="35"/>
      <c r="BJ26" s="35"/>
      <c r="BK26" s="35"/>
      <c r="BL26" s="35"/>
      <c r="BM26" s="35"/>
      <c r="BN26" s="35"/>
      <c r="BO26" s="36"/>
      <c r="BP26" s="9">
        <v>20600002191</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0</v>
      </c>
      <c r="CB26" s="1">
        <v>0</v>
      </c>
      <c r="CC26" s="1">
        <f ca="1">INDIRECT("W26")+2*INDIRECT("AE26")+3*INDIRECT("AM26")+4*INDIRECT("AU26")+5*INDIRECT("BC26")+6*INDIRECT("BK26")</f>
        <v>0</v>
      </c>
      <c r="CD26" s="1">
        <v>0</v>
      </c>
      <c r="CE26" s="1">
        <f ca="1">INDIRECT("X26")+2*INDIRECT("AF26")+3*INDIRECT("AN26")+4*INDIRECT("AV26")+5*INDIRECT("BD26")+6*INDIRECT("BL26")</f>
        <v>302</v>
      </c>
      <c r="CF26" s="1">
        <v>302</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755</v>
      </c>
      <c r="CP26" s="1">
        <v>755</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0</v>
      </c>
      <c r="C27" s="1" t="s">
        <v>4</v>
      </c>
      <c r="D27" s="1" t="s">
        <v>20</v>
      </c>
      <c r="E27" s="1" t="s">
        <v>7</v>
      </c>
      <c r="F27" s="7">
        <f>SUM(F26:F26)</f>
        <v>0</v>
      </c>
      <c r="G27" s="6">
        <f>SUM(G26:G26)</f>
        <v>0</v>
      </c>
      <c r="H27" s="6">
        <f>SUM(H26:H26)</f>
        <v>0</v>
      </c>
      <c r="I27" s="6">
        <f>SUM(I26:I26)</f>
        <v>0</v>
      </c>
      <c r="J27" s="6">
        <f>SUM(J26:J26)</f>
        <v>151</v>
      </c>
      <c r="K27" s="6">
        <f>SUM(K26:K26)</f>
        <v>0</v>
      </c>
      <c r="L27" s="6">
        <f>SUM(L26:L26)</f>
        <v>0</v>
      </c>
      <c r="M27" s="6">
        <f>SUM(M26:M26)</f>
        <v>0</v>
      </c>
      <c r="N27" s="7">
        <f>SUM(N26:N26)</f>
        <v>0</v>
      </c>
      <c r="O27" s="6">
        <f>SUM(O26:O26)</f>
        <v>151</v>
      </c>
      <c r="P27" s="6">
        <f>SUM(P26:P26)</f>
        <v>0</v>
      </c>
      <c r="Q27" s="6">
        <f>SUM(Q26:Q26)</f>
        <v>0</v>
      </c>
      <c r="R27" s="6">
        <f>SUM(R26:R26)</f>
        <v>0</v>
      </c>
      <c r="S27" s="6">
        <f>SUM(S26:S26)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73" ht="11.25">
      <c r="A28" s="25"/>
      <c r="B28" s="25"/>
      <c r="C28" s="27" t="s">
        <v>95</v>
      </c>
      <c r="D28" s="26"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1:102" ht="11.25">
      <c r="A29" s="30" t="s">
        <v>1</v>
      </c>
      <c r="B29" s="31" t="str">
        <f>HYPERLINK("http://www.dot.ca.gov/hq/transprog/stip2004/ff_sheets/04-2012d.xls","2012D")</f>
        <v>2012D</v>
      </c>
      <c r="C29" s="30" t="s">
        <v>0</v>
      </c>
      <c r="D29" s="30" t="s">
        <v>17</v>
      </c>
      <c r="E29" s="30" t="s">
        <v>3</v>
      </c>
      <c r="F29" s="32">
        <f ca="1">INDIRECT("T29")+INDIRECT("AB29")+INDIRECT("AJ29")+INDIRECT("AR29")+INDIRECT("AZ29")+INDIRECT("BH29")</f>
        <v>0</v>
      </c>
      <c r="G29" s="33">
        <f ca="1">INDIRECT("U29")+INDIRECT("AC29")+INDIRECT("AK29")+INDIRECT("AS29")+INDIRECT("BA29")+INDIRECT("BI29")</f>
        <v>0</v>
      </c>
      <c r="H29" s="33">
        <f ca="1">INDIRECT("V29")+INDIRECT("AD29")+INDIRECT("AL29")+INDIRECT("AT29")+INDIRECT("BB29")+INDIRECT("BJ29")</f>
        <v>0</v>
      </c>
      <c r="I29" s="33">
        <f ca="1">INDIRECT("W29")+INDIRECT("AE29")+INDIRECT("AM29")+INDIRECT("AU29")+INDIRECT("BC29")+INDIRECT("BK29")</f>
        <v>0</v>
      </c>
      <c r="J29" s="33">
        <f ca="1">INDIRECT("X29")+INDIRECT("AF29")+INDIRECT("AN29")+INDIRECT("AV29")+INDIRECT("BD29")+INDIRECT("BL29")</f>
        <v>151</v>
      </c>
      <c r="K29" s="33">
        <f ca="1">INDIRECT("Y29")+INDIRECT("AG29")+INDIRECT("AO29")+INDIRECT("AW29")+INDIRECT("BE29")+INDIRECT("BM29")</f>
        <v>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151</v>
      </c>
      <c r="P29" s="33">
        <f ca="1">INDIRECT("AJ29")+INDIRECT("AK29")+INDIRECT("AL29")+INDIRECT("AM29")+INDIRECT("AN29")+INDIRECT("AO29")+INDIRECT("AP29")+INDIRECT("AQ29")</f>
        <v>0</v>
      </c>
      <c r="Q29" s="33">
        <f ca="1">INDIRECT("AR29")+INDIRECT("AS29")+INDIRECT("AT29")+INDIRECT("AU29")+INDIRECT("AV29")+INDIRECT("AW29")+INDIRECT("AX29")+INDIRECT("AY29")</f>
        <v>0</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c r="AE29" s="35"/>
      <c r="AF29" s="35">
        <v>151</v>
      </c>
      <c r="AG29" s="35"/>
      <c r="AH29" s="35"/>
      <c r="AI29" s="35"/>
      <c r="AJ29" s="34"/>
      <c r="AK29" s="35"/>
      <c r="AL29" s="35"/>
      <c r="AM29" s="35"/>
      <c r="AN29" s="35"/>
      <c r="AO29" s="35"/>
      <c r="AP29" s="35"/>
      <c r="AQ29" s="35"/>
      <c r="AR29" s="34"/>
      <c r="AS29" s="35"/>
      <c r="AT29" s="35"/>
      <c r="AU29" s="35"/>
      <c r="AV29" s="35"/>
      <c r="AW29" s="35"/>
      <c r="AX29" s="35"/>
      <c r="AY29" s="35"/>
      <c r="AZ29" s="34"/>
      <c r="BA29" s="35"/>
      <c r="BB29" s="35"/>
      <c r="BC29" s="35"/>
      <c r="BD29" s="35"/>
      <c r="BE29" s="35"/>
      <c r="BF29" s="35"/>
      <c r="BG29" s="35"/>
      <c r="BH29" s="34"/>
      <c r="BI29" s="35"/>
      <c r="BJ29" s="35"/>
      <c r="BK29" s="35"/>
      <c r="BL29" s="35"/>
      <c r="BM29" s="35"/>
      <c r="BN29" s="35"/>
      <c r="BO29" s="36"/>
      <c r="BP29" s="9">
        <v>20600002193</v>
      </c>
      <c r="BQ29" s="1" t="s">
        <v>3</v>
      </c>
      <c r="BR29" s="1" t="s">
        <v>0</v>
      </c>
      <c r="BS29" s="1" t="s">
        <v>0</v>
      </c>
      <c r="BT29" s="1" t="s">
        <v>0</v>
      </c>
      <c r="BU29" s="1" t="s">
        <v>0</v>
      </c>
      <c r="BW29" s="1">
        <f ca="1">INDIRECT("T29")+2*INDIRECT("AB29")+3*INDIRECT("AJ29")+4*INDIRECT("AR29")+5*INDIRECT("AZ29")+6*INDIRECT("BH29")</f>
        <v>0</v>
      </c>
      <c r="BX29" s="1">
        <v>0</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302</v>
      </c>
      <c r="CF29" s="1">
        <v>302</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755</v>
      </c>
      <c r="CP29" s="1">
        <v>755</v>
      </c>
      <c r="CQ29" s="1">
        <f ca="1">INDIRECT("AJ29")+2*INDIRECT("AK29")+3*INDIRECT("AL29")+4*INDIRECT("AM29")+5*INDIRECT("AN29")+6*INDIRECT("AO29")+7*INDIRECT("AP29")+8*INDIRECT("AQ29")</f>
        <v>0</v>
      </c>
      <c r="CR29" s="1">
        <v>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73" ht="11.25">
      <c r="A30" s="1" t="s">
        <v>0</v>
      </c>
      <c r="B30" s="1" t="s">
        <v>0</v>
      </c>
      <c r="C30" s="1" t="s">
        <v>4</v>
      </c>
      <c r="D30" s="1" t="s">
        <v>21</v>
      </c>
      <c r="E30" s="1" t="s">
        <v>7</v>
      </c>
      <c r="F30" s="7">
        <f>SUM(F29:F29)</f>
        <v>0</v>
      </c>
      <c r="G30" s="6">
        <f>SUM(G29:G29)</f>
        <v>0</v>
      </c>
      <c r="H30" s="6">
        <f>SUM(H29:H29)</f>
        <v>0</v>
      </c>
      <c r="I30" s="6">
        <f>SUM(I29:I29)</f>
        <v>0</v>
      </c>
      <c r="J30" s="6">
        <f>SUM(J29:J29)</f>
        <v>151</v>
      </c>
      <c r="K30" s="6">
        <f>SUM(K29:K29)</f>
        <v>0</v>
      </c>
      <c r="L30" s="6">
        <f>SUM(L29:L29)</f>
        <v>0</v>
      </c>
      <c r="M30" s="6">
        <f>SUM(M29:M29)</f>
        <v>0</v>
      </c>
      <c r="N30" s="7">
        <f>SUM(N29:N29)</f>
        <v>0</v>
      </c>
      <c r="O30" s="6">
        <f>SUM(O29:O29)</f>
        <v>151</v>
      </c>
      <c r="P30" s="6">
        <f>SUM(P29:P29)</f>
        <v>0</v>
      </c>
      <c r="Q30" s="6">
        <f>SUM(Q29:Q29)</f>
        <v>0</v>
      </c>
      <c r="R30" s="6">
        <f>SUM(R29:R29)</f>
        <v>0</v>
      </c>
      <c r="S30" s="6">
        <f>SUM(S29:S29)</f>
        <v>0</v>
      </c>
      <c r="T30" s="8"/>
      <c r="U30" s="5"/>
      <c r="V30" s="5"/>
      <c r="W30" s="5"/>
      <c r="X30" s="5"/>
      <c r="Y30" s="5"/>
      <c r="Z30" s="5"/>
      <c r="AA30" s="5"/>
      <c r="AB30" s="8"/>
      <c r="AC30" s="5"/>
      <c r="AD30" s="5"/>
      <c r="AE30" s="5"/>
      <c r="AF30" s="5"/>
      <c r="AG30" s="5"/>
      <c r="AH30" s="5"/>
      <c r="AI30" s="5"/>
      <c r="AJ30" s="8"/>
      <c r="AK30" s="5"/>
      <c r="AL30" s="5"/>
      <c r="AM30" s="5"/>
      <c r="AN30" s="5"/>
      <c r="AO30" s="5"/>
      <c r="AP30" s="5"/>
      <c r="AQ30" s="5"/>
      <c r="AR30" s="8"/>
      <c r="AS30" s="5"/>
      <c r="AT30" s="5"/>
      <c r="AU30" s="5"/>
      <c r="AV30" s="5"/>
      <c r="AW30" s="5"/>
      <c r="AX30" s="5"/>
      <c r="AY30" s="5"/>
      <c r="AZ30" s="8"/>
      <c r="BA30" s="5"/>
      <c r="BB30" s="5"/>
      <c r="BC30" s="5"/>
      <c r="BD30" s="5"/>
      <c r="BE30" s="5"/>
      <c r="BF30" s="5"/>
      <c r="BG30" s="5"/>
      <c r="BH30" s="8"/>
      <c r="BI30" s="5"/>
      <c r="BJ30" s="5"/>
      <c r="BK30" s="5"/>
      <c r="BL30" s="5"/>
      <c r="BM30" s="5"/>
      <c r="BN30" s="5"/>
      <c r="BO30" s="5"/>
      <c r="BP30" s="9">
        <v>0</v>
      </c>
      <c r="BQ30" s="1" t="s">
        <v>0</v>
      </c>
      <c r="BR30" s="1" t="s">
        <v>0</v>
      </c>
      <c r="BS30" s="1" t="s">
        <v>0</v>
      </c>
      <c r="BT30" s="1" t="s">
        <v>0</v>
      </c>
      <c r="BU30" s="1" t="s">
        <v>0</v>
      </c>
    </row>
    <row r="31" spans="1:73" ht="11.25">
      <c r="A31" s="25"/>
      <c r="B31" s="25"/>
      <c r="C31" s="27" t="s">
        <v>95</v>
      </c>
      <c r="D31" s="26" t="s">
        <v>0</v>
      </c>
      <c r="E31" s="1" t="s">
        <v>0</v>
      </c>
      <c r="F31" s="7"/>
      <c r="G31" s="6"/>
      <c r="H31" s="6"/>
      <c r="I31" s="6"/>
      <c r="J31" s="6"/>
      <c r="K31" s="6"/>
      <c r="L31" s="6"/>
      <c r="M31" s="6"/>
      <c r="N31" s="7"/>
      <c r="O31" s="6"/>
      <c r="P31" s="6"/>
      <c r="Q31" s="6"/>
      <c r="R31" s="6"/>
      <c r="S31" s="6"/>
      <c r="T31" s="8"/>
      <c r="U31" s="5"/>
      <c r="V31" s="5"/>
      <c r="W31" s="5"/>
      <c r="X31" s="5"/>
      <c r="Y31" s="5"/>
      <c r="Z31" s="5"/>
      <c r="AA31" s="5"/>
      <c r="AB31" s="8"/>
      <c r="AC31" s="5"/>
      <c r="AD31" s="5"/>
      <c r="AE31" s="5"/>
      <c r="AF31" s="5"/>
      <c r="AG31" s="5"/>
      <c r="AH31" s="5"/>
      <c r="AI31" s="5"/>
      <c r="AJ31" s="8"/>
      <c r="AK31" s="5"/>
      <c r="AL31" s="5"/>
      <c r="AM31" s="5"/>
      <c r="AN31" s="5"/>
      <c r="AO31" s="5"/>
      <c r="AP31" s="5"/>
      <c r="AQ31" s="5"/>
      <c r="AR31" s="8"/>
      <c r="AS31" s="5"/>
      <c r="AT31" s="5"/>
      <c r="AU31" s="5"/>
      <c r="AV31" s="5"/>
      <c r="AW31" s="5"/>
      <c r="AX31" s="5"/>
      <c r="AY31" s="5"/>
      <c r="AZ31" s="8"/>
      <c r="BA31" s="5"/>
      <c r="BB31" s="5"/>
      <c r="BC31" s="5"/>
      <c r="BD31" s="5"/>
      <c r="BE31" s="5"/>
      <c r="BF31" s="5"/>
      <c r="BG31" s="5"/>
      <c r="BH31" s="8"/>
      <c r="BI31" s="5"/>
      <c r="BJ31" s="5"/>
      <c r="BK31" s="5"/>
      <c r="BL31" s="5"/>
      <c r="BM31" s="5"/>
      <c r="BN31" s="5"/>
      <c r="BO31" s="5"/>
      <c r="BP31" s="9">
        <v>0</v>
      </c>
      <c r="BQ31" s="1" t="s">
        <v>0</v>
      </c>
      <c r="BR31" s="1" t="s">
        <v>0</v>
      </c>
      <c r="BS31" s="1" t="s">
        <v>0</v>
      </c>
      <c r="BT31" s="1" t="s">
        <v>0</v>
      </c>
      <c r="BU31" s="1" t="s">
        <v>0</v>
      </c>
    </row>
    <row r="32" spans="1:102" ht="11.25">
      <c r="A32" s="30" t="s">
        <v>1</v>
      </c>
      <c r="B32" s="31" t="str">
        <f>HYPERLINK("http://www.dot.ca.gov/hq/transprog/stip2004/ff_sheets/04-2012j.xls","2012J")</f>
        <v>2012J</v>
      </c>
      <c r="C32" s="30" t="s">
        <v>0</v>
      </c>
      <c r="D32" s="30" t="s">
        <v>17</v>
      </c>
      <c r="E32" s="30" t="s">
        <v>3</v>
      </c>
      <c r="F32" s="32">
        <f ca="1">INDIRECT("T32")+INDIRECT("AB32")+INDIRECT("AJ32")+INDIRECT("AR32")+INDIRECT("AZ32")+INDIRECT("BH32")</f>
        <v>0</v>
      </c>
      <c r="G32" s="33">
        <f ca="1">INDIRECT("U32")+INDIRECT("AC32")+INDIRECT("AK32")+INDIRECT("AS32")+INDIRECT("BA32")+INDIRECT("BI32")</f>
        <v>0</v>
      </c>
      <c r="H32" s="33">
        <f ca="1">INDIRECT("V32")+INDIRECT("AD32")+INDIRECT("AL32")+INDIRECT("AT32")+INDIRECT("BB32")+INDIRECT("BJ32")</f>
        <v>0</v>
      </c>
      <c r="I32" s="33">
        <f ca="1">INDIRECT("W32")+INDIRECT("AE32")+INDIRECT("AM32")+INDIRECT("AU32")+INDIRECT("BC32")+INDIRECT("BK32")</f>
        <v>150</v>
      </c>
      <c r="J32" s="33">
        <f ca="1">INDIRECT("X32")+INDIRECT("AF32")+INDIRECT("AN32")+INDIRECT("AV32")+INDIRECT("BD32")+INDIRECT("BL32")</f>
        <v>1716</v>
      </c>
      <c r="K32" s="33">
        <f ca="1">INDIRECT("Y32")+INDIRECT("AG32")+INDIRECT("AO32")+INDIRECT("AW32")+INDIRECT("BE32")+INDIRECT("BM32")</f>
        <v>0</v>
      </c>
      <c r="L32" s="33">
        <f ca="1">INDIRECT("Z32")+INDIRECT("AH32")+INDIRECT("AP32")+INDIRECT("AX32")+INDIRECT("BF32")+INDIRECT("BN32")</f>
        <v>0</v>
      </c>
      <c r="M32" s="33">
        <f ca="1">INDIRECT("AA32")+INDIRECT("AI32")+INDIRECT("AQ32")+INDIRECT("AY32")+INDIRECT("BG32")+INDIRECT("BO32")</f>
        <v>0</v>
      </c>
      <c r="N32" s="32">
        <f ca="1">INDIRECT("T32")+INDIRECT("U32")+INDIRECT("V32")+INDIRECT("W32")+INDIRECT("X32")+INDIRECT("Y32")+INDIRECT("Z32")+INDIRECT("AA32")</f>
        <v>0</v>
      </c>
      <c r="O32" s="33">
        <f ca="1">INDIRECT("AB32")+INDIRECT("AC32")+INDIRECT("AD32")+INDIRECT("AE32")+INDIRECT("AF32")+INDIRECT("AG32")+INDIRECT("AH32")+INDIRECT("AI32")</f>
        <v>1716</v>
      </c>
      <c r="P32" s="33">
        <f ca="1">INDIRECT("AJ32")+INDIRECT("AK32")+INDIRECT("AL32")+INDIRECT("AM32")+INDIRECT("AN32")+INDIRECT("AO32")+INDIRECT("AP32")+INDIRECT("AQ32")</f>
        <v>0</v>
      </c>
      <c r="Q32" s="33">
        <f ca="1">INDIRECT("AR32")+INDIRECT("AS32")+INDIRECT("AT32")+INDIRECT("AU32")+INDIRECT("AV32")+INDIRECT("AW32")+INDIRECT("AX32")+INDIRECT("AY32")</f>
        <v>150</v>
      </c>
      <c r="R32" s="33">
        <f ca="1">INDIRECT("AZ32")+INDIRECT("BA32")+INDIRECT("BB32")+INDIRECT("BC32")+INDIRECT("BD32")+INDIRECT("BE32")+INDIRECT("BF32")+INDIRECT("BG32")</f>
        <v>0</v>
      </c>
      <c r="S32" s="33">
        <f ca="1">INDIRECT("BH32")+INDIRECT("BI32")+INDIRECT("BJ32")+INDIRECT("BK32")+INDIRECT("BL32")+INDIRECT("BM32")+INDIRECT("BN32")+INDIRECT("BO32")</f>
        <v>0</v>
      </c>
      <c r="T32" s="34"/>
      <c r="U32" s="35"/>
      <c r="V32" s="35"/>
      <c r="W32" s="35"/>
      <c r="X32" s="35"/>
      <c r="Y32" s="35"/>
      <c r="Z32" s="35"/>
      <c r="AA32" s="35"/>
      <c r="AB32" s="34"/>
      <c r="AC32" s="35"/>
      <c r="AD32" s="35"/>
      <c r="AE32" s="35"/>
      <c r="AF32" s="35">
        <v>1716</v>
      </c>
      <c r="AG32" s="35"/>
      <c r="AH32" s="35"/>
      <c r="AI32" s="35"/>
      <c r="AJ32" s="34"/>
      <c r="AK32" s="35"/>
      <c r="AL32" s="35"/>
      <c r="AM32" s="35"/>
      <c r="AN32" s="35"/>
      <c r="AO32" s="35"/>
      <c r="AP32" s="35"/>
      <c r="AQ32" s="35"/>
      <c r="AR32" s="34"/>
      <c r="AS32" s="35"/>
      <c r="AT32" s="35"/>
      <c r="AU32" s="35">
        <v>150</v>
      </c>
      <c r="AV32" s="35"/>
      <c r="AW32" s="35"/>
      <c r="AX32" s="35"/>
      <c r="AY32" s="35"/>
      <c r="AZ32" s="34"/>
      <c r="BA32" s="35"/>
      <c r="BB32" s="35"/>
      <c r="BC32" s="35"/>
      <c r="BD32" s="35"/>
      <c r="BE32" s="35"/>
      <c r="BF32" s="35"/>
      <c r="BG32" s="35"/>
      <c r="BH32" s="34"/>
      <c r="BI32" s="35"/>
      <c r="BJ32" s="35"/>
      <c r="BK32" s="35"/>
      <c r="BL32" s="35"/>
      <c r="BM32" s="35"/>
      <c r="BN32" s="35"/>
      <c r="BO32" s="36"/>
      <c r="BP32" s="9">
        <v>20600002197</v>
      </c>
      <c r="BQ32" s="1" t="s">
        <v>3</v>
      </c>
      <c r="BR32" s="1" t="s">
        <v>0</v>
      </c>
      <c r="BS32" s="1" t="s">
        <v>0</v>
      </c>
      <c r="BT32" s="1" t="s">
        <v>0</v>
      </c>
      <c r="BU32" s="1" t="s">
        <v>0</v>
      </c>
      <c r="BW32" s="1">
        <f ca="1">INDIRECT("T32")+2*INDIRECT("AB32")+3*INDIRECT("AJ32")+4*INDIRECT("AR32")+5*INDIRECT("AZ32")+6*INDIRECT("BH32")</f>
        <v>0</v>
      </c>
      <c r="BX32" s="1">
        <v>0</v>
      </c>
      <c r="BY32" s="1">
        <f ca="1">INDIRECT("U32")+2*INDIRECT("AC32")+3*INDIRECT("AK32")+4*INDIRECT("AS32")+5*INDIRECT("BA32")+6*INDIRECT("BI32")</f>
        <v>0</v>
      </c>
      <c r="BZ32" s="1">
        <v>0</v>
      </c>
      <c r="CA32" s="1">
        <f ca="1">INDIRECT("V32")+2*INDIRECT("AD32")+3*INDIRECT("AL32")+4*INDIRECT("AT32")+5*INDIRECT("BB32")+6*INDIRECT("BJ32")</f>
        <v>0</v>
      </c>
      <c r="CB32" s="1">
        <v>0</v>
      </c>
      <c r="CC32" s="1">
        <f ca="1">INDIRECT("W32")+2*INDIRECT("AE32")+3*INDIRECT("AM32")+4*INDIRECT("AU32")+5*INDIRECT("BC32")+6*INDIRECT("BK32")</f>
        <v>600</v>
      </c>
      <c r="CD32" s="1">
        <v>600</v>
      </c>
      <c r="CE32" s="1">
        <f ca="1">INDIRECT("X32")+2*INDIRECT("AF32")+3*INDIRECT("AN32")+4*INDIRECT("AV32")+5*INDIRECT("BD32")+6*INDIRECT("BL32")</f>
        <v>3432</v>
      </c>
      <c r="CF32" s="1">
        <v>3432</v>
      </c>
      <c r="CG32" s="1">
        <f ca="1">INDIRECT("Y32")+2*INDIRECT("AG32")+3*INDIRECT("AO32")+4*INDIRECT("AW32")+5*INDIRECT("BE32")+6*INDIRECT("BM32")</f>
        <v>0</v>
      </c>
      <c r="CH32" s="1">
        <v>0</v>
      </c>
      <c r="CI32" s="1">
        <f ca="1">INDIRECT("Z32")+2*INDIRECT("AH32")+3*INDIRECT("AP32")+4*INDIRECT("AX32")+5*INDIRECT("BF32")+6*INDIRECT("BN32")</f>
        <v>0</v>
      </c>
      <c r="CJ32" s="1">
        <v>0</v>
      </c>
      <c r="CK32" s="1">
        <f ca="1">INDIRECT("AA32")+2*INDIRECT("AI32")+3*INDIRECT("AQ32")+4*INDIRECT("AY32")+5*INDIRECT("BG32")+6*INDIRECT("BO32")</f>
        <v>0</v>
      </c>
      <c r="CL32" s="1">
        <v>0</v>
      </c>
      <c r="CM32" s="1">
        <f ca="1">INDIRECT("T32")+2*INDIRECT("U32")+3*INDIRECT("V32")+4*INDIRECT("W32")+5*INDIRECT("X32")+6*INDIRECT("Y32")+7*INDIRECT("Z32")+8*INDIRECT("AA32")</f>
        <v>0</v>
      </c>
      <c r="CN32" s="1">
        <v>0</v>
      </c>
      <c r="CO32" s="1">
        <f ca="1">INDIRECT("AB32")+2*INDIRECT("AC32")+3*INDIRECT("AD32")+4*INDIRECT("AE32")+5*INDIRECT("AF32")+6*INDIRECT("AG32")+7*INDIRECT("AH32")+8*INDIRECT("AI32")</f>
        <v>8580</v>
      </c>
      <c r="CP32" s="1">
        <v>8580</v>
      </c>
      <c r="CQ32" s="1">
        <f ca="1">INDIRECT("AJ32")+2*INDIRECT("AK32")+3*INDIRECT("AL32")+4*INDIRECT("AM32")+5*INDIRECT("AN32")+6*INDIRECT("AO32")+7*INDIRECT("AP32")+8*INDIRECT("AQ32")</f>
        <v>0</v>
      </c>
      <c r="CR32" s="1">
        <v>0</v>
      </c>
      <c r="CS32" s="1">
        <f ca="1">INDIRECT("AR32")+2*INDIRECT("AS32")+3*INDIRECT("AT32")+4*INDIRECT("AU32")+5*INDIRECT("AV32")+6*INDIRECT("AW32")+7*INDIRECT("AX32")+8*INDIRECT("AY32")</f>
        <v>600</v>
      </c>
      <c r="CT32" s="1">
        <v>600</v>
      </c>
      <c r="CU32" s="1">
        <f ca="1">INDIRECT("AZ32")+2*INDIRECT("BA32")+3*INDIRECT("BB32")+4*INDIRECT("BC32")+5*INDIRECT("BD32")+6*INDIRECT("BE32")+7*INDIRECT("BF32")+8*INDIRECT("BG32")</f>
        <v>0</v>
      </c>
      <c r="CV32" s="1">
        <v>0</v>
      </c>
      <c r="CW32" s="1">
        <f ca="1">INDIRECT("BH32")+2*INDIRECT("BI32")+3*INDIRECT("BJ32")+4*INDIRECT("BK32")+5*INDIRECT("BL32")+6*INDIRECT("BM32")+7*INDIRECT("BN32")+8*INDIRECT("BO32")</f>
        <v>0</v>
      </c>
      <c r="CX32" s="1">
        <v>0</v>
      </c>
    </row>
    <row r="33" spans="1:73" ht="11.25">
      <c r="A33" s="1" t="s">
        <v>0</v>
      </c>
      <c r="B33" s="1" t="s">
        <v>0</v>
      </c>
      <c r="C33" s="1" t="s">
        <v>4</v>
      </c>
      <c r="D33" s="1" t="s">
        <v>22</v>
      </c>
      <c r="E33" s="1" t="s">
        <v>7</v>
      </c>
      <c r="F33" s="7">
        <f>SUM(F32:F32)</f>
        <v>0</v>
      </c>
      <c r="G33" s="6">
        <f>SUM(G32:G32)</f>
        <v>0</v>
      </c>
      <c r="H33" s="6">
        <f>SUM(H32:H32)</f>
        <v>0</v>
      </c>
      <c r="I33" s="6">
        <f>SUM(I32:I32)</f>
        <v>150</v>
      </c>
      <c r="J33" s="6">
        <f>SUM(J32:J32)</f>
        <v>1716</v>
      </c>
      <c r="K33" s="6">
        <f>SUM(K32:K32)</f>
        <v>0</v>
      </c>
      <c r="L33" s="6">
        <f>SUM(L32:L32)</f>
        <v>0</v>
      </c>
      <c r="M33" s="6">
        <f>SUM(M32:M32)</f>
        <v>0</v>
      </c>
      <c r="N33" s="7">
        <f>SUM(N32:N32)</f>
        <v>0</v>
      </c>
      <c r="O33" s="6">
        <f>SUM(O32:O32)</f>
        <v>1716</v>
      </c>
      <c r="P33" s="6">
        <f>SUM(P32:P32)</f>
        <v>0</v>
      </c>
      <c r="Q33" s="6">
        <f>SUM(Q32:Q32)</f>
        <v>150</v>
      </c>
      <c r="R33" s="6">
        <f>SUM(R32:R32)</f>
        <v>0</v>
      </c>
      <c r="S33" s="6">
        <f>SUM(S32:S32)</f>
        <v>0</v>
      </c>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v>0</v>
      </c>
      <c r="BQ33" s="1" t="s">
        <v>0</v>
      </c>
      <c r="BR33" s="1" t="s">
        <v>0</v>
      </c>
      <c r="BS33" s="1" t="s">
        <v>0</v>
      </c>
      <c r="BT33" s="1" t="s">
        <v>0</v>
      </c>
      <c r="BU33" s="1" t="s">
        <v>0</v>
      </c>
    </row>
    <row r="34" spans="1:73" ht="11.25">
      <c r="A34" s="25"/>
      <c r="B34" s="25"/>
      <c r="C34" s="27" t="s">
        <v>95</v>
      </c>
      <c r="D34" s="26" t="s">
        <v>0</v>
      </c>
      <c r="E34" s="1" t="s">
        <v>0</v>
      </c>
      <c r="F34" s="7"/>
      <c r="G34" s="6"/>
      <c r="H34" s="6"/>
      <c r="I34" s="6"/>
      <c r="J34" s="6"/>
      <c r="K34" s="6"/>
      <c r="L34" s="6"/>
      <c r="M34" s="6"/>
      <c r="N34" s="7"/>
      <c r="O34" s="6"/>
      <c r="P34" s="6"/>
      <c r="Q34" s="6"/>
      <c r="R34" s="6"/>
      <c r="S34" s="6"/>
      <c r="T34" s="8"/>
      <c r="U34" s="5"/>
      <c r="V34" s="5"/>
      <c r="W34" s="5"/>
      <c r="X34" s="5"/>
      <c r="Y34" s="5"/>
      <c r="Z34" s="5"/>
      <c r="AA34" s="5"/>
      <c r="AB34" s="8"/>
      <c r="AC34" s="5"/>
      <c r="AD34" s="5"/>
      <c r="AE34" s="5"/>
      <c r="AF34" s="5"/>
      <c r="AG34" s="5"/>
      <c r="AH34" s="5"/>
      <c r="AI34" s="5"/>
      <c r="AJ34" s="8"/>
      <c r="AK34" s="5"/>
      <c r="AL34" s="5"/>
      <c r="AM34" s="5"/>
      <c r="AN34" s="5"/>
      <c r="AO34" s="5"/>
      <c r="AP34" s="5"/>
      <c r="AQ34" s="5"/>
      <c r="AR34" s="8"/>
      <c r="AS34" s="5"/>
      <c r="AT34" s="5"/>
      <c r="AU34" s="5"/>
      <c r="AV34" s="5"/>
      <c r="AW34" s="5"/>
      <c r="AX34" s="5"/>
      <c r="AY34" s="5"/>
      <c r="AZ34" s="8"/>
      <c r="BA34" s="5"/>
      <c r="BB34" s="5"/>
      <c r="BC34" s="5"/>
      <c r="BD34" s="5"/>
      <c r="BE34" s="5"/>
      <c r="BF34" s="5"/>
      <c r="BG34" s="5"/>
      <c r="BH34" s="8"/>
      <c r="BI34" s="5"/>
      <c r="BJ34" s="5"/>
      <c r="BK34" s="5"/>
      <c r="BL34" s="5"/>
      <c r="BM34" s="5"/>
      <c r="BN34" s="5"/>
      <c r="BO34" s="5"/>
      <c r="BP34" s="9">
        <v>0</v>
      </c>
      <c r="BQ34" s="1" t="s">
        <v>0</v>
      </c>
      <c r="BR34" s="1" t="s">
        <v>0</v>
      </c>
      <c r="BS34" s="1" t="s">
        <v>0</v>
      </c>
      <c r="BT34" s="1" t="s">
        <v>0</v>
      </c>
      <c r="BU34" s="1" t="s">
        <v>0</v>
      </c>
    </row>
    <row r="35" spans="1:102" ht="11.25">
      <c r="A35" s="30" t="s">
        <v>1</v>
      </c>
      <c r="B35" s="31" t="str">
        <f>HYPERLINK("http://www.dot.ca.gov/hq/transprog/stip2004/ff_sheets/04-2127.xls","2127")</f>
        <v>2127</v>
      </c>
      <c r="C35" s="30" t="s">
        <v>0</v>
      </c>
      <c r="D35" s="30" t="s">
        <v>23</v>
      </c>
      <c r="E35" s="30" t="s">
        <v>3</v>
      </c>
      <c r="F35" s="32">
        <f ca="1">INDIRECT("T35")+INDIRECT("AB35")+INDIRECT("AJ35")+INDIRECT("AR35")+INDIRECT("AZ35")+INDIRECT("BH35")</f>
        <v>0</v>
      </c>
      <c r="G35" s="33">
        <f ca="1">INDIRECT("U35")+INDIRECT("AC35")+INDIRECT("AK35")+INDIRECT("AS35")+INDIRECT("BA35")+INDIRECT("BI35")</f>
        <v>0</v>
      </c>
      <c r="H35" s="33">
        <f ca="1">INDIRECT("V35")+INDIRECT("AD35")+INDIRECT("AL35")+INDIRECT("AT35")+INDIRECT("BB35")+INDIRECT("BJ35")</f>
        <v>18</v>
      </c>
      <c r="I35" s="33">
        <f ca="1">INDIRECT("W35")+INDIRECT("AE35")+INDIRECT("AM35")+INDIRECT("AU35")+INDIRECT("BC35")+INDIRECT("BK35")</f>
        <v>0</v>
      </c>
      <c r="J35" s="33">
        <f ca="1">INDIRECT("X35")+INDIRECT("AF35")+INDIRECT("AN35")+INDIRECT("AV35")+INDIRECT("BD35")+INDIRECT("BL35")</f>
        <v>0</v>
      </c>
      <c r="K35" s="33">
        <f ca="1">INDIRECT("Y35")+INDIRECT("AG35")+INDIRECT("AO35")+INDIRECT("AW35")+INDIRECT("BE35")+INDIRECT("BM35")</f>
        <v>0</v>
      </c>
      <c r="L35" s="33">
        <f ca="1">INDIRECT("Z35")+INDIRECT("AH35")+INDIRECT("AP35")+INDIRECT("AX35")+INDIRECT("BF35")+INDIRECT("BN35")</f>
        <v>0</v>
      </c>
      <c r="M35" s="33">
        <f ca="1">INDIRECT("AA35")+INDIRECT("AI35")+INDIRECT("AQ35")+INDIRECT("AY35")+INDIRECT("BG35")+INDIRECT("BO35")</f>
        <v>0</v>
      </c>
      <c r="N35" s="32">
        <f ca="1">INDIRECT("T35")+INDIRECT("U35")+INDIRECT("V35")+INDIRECT("W35")+INDIRECT("X35")+INDIRECT("Y35")+INDIRECT("Z35")+INDIRECT("AA35")</f>
        <v>0</v>
      </c>
      <c r="O35" s="33">
        <f ca="1">INDIRECT("AB35")+INDIRECT("AC35")+INDIRECT("AD35")+INDIRECT("AE35")+INDIRECT("AF35")+INDIRECT("AG35")+INDIRECT("AH35")+INDIRECT("AI35")</f>
        <v>18</v>
      </c>
      <c r="P35" s="33">
        <f ca="1">INDIRECT("AJ35")+INDIRECT("AK35")+INDIRECT("AL35")+INDIRECT("AM35")+INDIRECT("AN35")+INDIRECT("AO35")+INDIRECT("AP35")+INDIRECT("AQ35")</f>
        <v>0</v>
      </c>
      <c r="Q35" s="33">
        <f ca="1">INDIRECT("AR35")+INDIRECT("AS35")+INDIRECT("AT35")+INDIRECT("AU35")+INDIRECT("AV35")+INDIRECT("AW35")+INDIRECT("AX35")+INDIRECT("AY35")</f>
        <v>0</v>
      </c>
      <c r="R35" s="33">
        <f ca="1">INDIRECT("AZ35")+INDIRECT("BA35")+INDIRECT("BB35")+INDIRECT("BC35")+INDIRECT("BD35")+INDIRECT("BE35")+INDIRECT("BF35")+INDIRECT("BG35")</f>
        <v>0</v>
      </c>
      <c r="S35" s="33">
        <f ca="1">INDIRECT("BH35")+INDIRECT("BI35")+INDIRECT("BJ35")+INDIRECT("BK35")+INDIRECT("BL35")+INDIRECT("BM35")+INDIRECT("BN35")+INDIRECT("BO35")</f>
        <v>0</v>
      </c>
      <c r="T35" s="34"/>
      <c r="U35" s="35"/>
      <c r="V35" s="35"/>
      <c r="W35" s="35"/>
      <c r="X35" s="35"/>
      <c r="Y35" s="35"/>
      <c r="Z35" s="35"/>
      <c r="AA35" s="35"/>
      <c r="AB35" s="34"/>
      <c r="AC35" s="35"/>
      <c r="AD35" s="35">
        <v>18</v>
      </c>
      <c r="AE35" s="35"/>
      <c r="AF35" s="35"/>
      <c r="AG35" s="35"/>
      <c r="AH35" s="35"/>
      <c r="AI35" s="35"/>
      <c r="AJ35" s="34"/>
      <c r="AK35" s="35"/>
      <c r="AL35" s="35"/>
      <c r="AM35" s="35"/>
      <c r="AN35" s="35"/>
      <c r="AO35" s="35"/>
      <c r="AP35" s="35"/>
      <c r="AQ35" s="35"/>
      <c r="AR35" s="34"/>
      <c r="AS35" s="35"/>
      <c r="AT35" s="35"/>
      <c r="AU35" s="35"/>
      <c r="AV35" s="35"/>
      <c r="AW35" s="35"/>
      <c r="AX35" s="35"/>
      <c r="AY35" s="35"/>
      <c r="AZ35" s="34"/>
      <c r="BA35" s="35"/>
      <c r="BB35" s="35"/>
      <c r="BC35" s="35"/>
      <c r="BD35" s="35"/>
      <c r="BE35" s="35"/>
      <c r="BF35" s="35"/>
      <c r="BG35" s="35"/>
      <c r="BH35" s="34"/>
      <c r="BI35" s="35"/>
      <c r="BJ35" s="35"/>
      <c r="BK35" s="35"/>
      <c r="BL35" s="35"/>
      <c r="BM35" s="35"/>
      <c r="BN35" s="35"/>
      <c r="BO35" s="36"/>
      <c r="BP35" s="9">
        <v>10600000213</v>
      </c>
      <c r="BQ35" s="1" t="s">
        <v>3</v>
      </c>
      <c r="BR35" s="1" t="s">
        <v>0</v>
      </c>
      <c r="BS35" s="1" t="s">
        <v>0</v>
      </c>
      <c r="BT35" s="1" t="s">
        <v>0</v>
      </c>
      <c r="BU35" s="1" t="s">
        <v>0</v>
      </c>
      <c r="BW35" s="1">
        <f ca="1">INDIRECT("T35")+2*INDIRECT("AB35")+3*INDIRECT("AJ35")+4*INDIRECT("AR35")+5*INDIRECT("AZ35")+6*INDIRECT("BH35")</f>
        <v>0</v>
      </c>
      <c r="BX35" s="1">
        <v>0</v>
      </c>
      <c r="BY35" s="1">
        <f ca="1">INDIRECT("U35")+2*INDIRECT("AC35")+3*INDIRECT("AK35")+4*INDIRECT("AS35")+5*INDIRECT("BA35")+6*INDIRECT("BI35")</f>
        <v>0</v>
      </c>
      <c r="BZ35" s="1">
        <v>0</v>
      </c>
      <c r="CA35" s="1">
        <f ca="1">INDIRECT("V35")+2*INDIRECT("AD35")+3*INDIRECT("AL35")+4*INDIRECT("AT35")+5*INDIRECT("BB35")+6*INDIRECT("BJ35")</f>
        <v>36</v>
      </c>
      <c r="CB35" s="1">
        <v>36</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54</v>
      </c>
      <c r="CP35" s="1">
        <v>54</v>
      </c>
      <c r="CQ35" s="1">
        <f ca="1">INDIRECT("AJ35")+2*INDIRECT("AK35")+3*INDIRECT("AL35")+4*INDIRECT("AM35")+5*INDIRECT("AN35")+6*INDIRECT("AO35")+7*INDIRECT("AP35")+8*INDIRECT("AQ35")</f>
        <v>0</v>
      </c>
      <c r="CR35" s="1">
        <v>0</v>
      </c>
      <c r="CS35" s="1">
        <f ca="1">INDIRECT("AR35")+2*INDIRECT("AS35")+3*INDIRECT("AT35")+4*INDIRECT("AU35")+5*INDIRECT("AV35")+6*INDIRECT("AW35")+7*INDIRECT("AX35")+8*INDIRECT("AY35")</f>
        <v>0</v>
      </c>
      <c r="CT35" s="1">
        <v>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73" ht="11.25">
      <c r="A36" s="1" t="s">
        <v>0</v>
      </c>
      <c r="B36" s="1" t="s">
        <v>24</v>
      </c>
      <c r="C36" s="1" t="s">
        <v>0</v>
      </c>
      <c r="D36" s="1" t="s">
        <v>25</v>
      </c>
      <c r="E36" s="1" t="s">
        <v>7</v>
      </c>
      <c r="F36" s="7">
        <f>SUM(F35:F35)</f>
        <v>0</v>
      </c>
      <c r="G36" s="6">
        <f>SUM(G35:G35)</f>
        <v>0</v>
      </c>
      <c r="H36" s="6">
        <f>SUM(H35:H35)</f>
        <v>18</v>
      </c>
      <c r="I36" s="6">
        <f>SUM(I35:I35)</f>
        <v>0</v>
      </c>
      <c r="J36" s="6">
        <f>SUM(J35:J35)</f>
        <v>0</v>
      </c>
      <c r="K36" s="6">
        <f>SUM(K35:K35)</f>
        <v>0</v>
      </c>
      <c r="L36" s="6">
        <f>SUM(L35:L35)</f>
        <v>0</v>
      </c>
      <c r="M36" s="6">
        <f>SUM(M35:M35)</f>
        <v>0</v>
      </c>
      <c r="N36" s="7">
        <f>SUM(N35:N35)</f>
        <v>0</v>
      </c>
      <c r="O36" s="6">
        <f>SUM(O35:O35)</f>
        <v>18</v>
      </c>
      <c r="P36" s="6">
        <f>SUM(P35:P35)</f>
        <v>0</v>
      </c>
      <c r="Q36" s="6">
        <f>SUM(Q35:Q35)</f>
        <v>0</v>
      </c>
      <c r="R36" s="6">
        <f>SUM(R35:R35)</f>
        <v>0</v>
      </c>
      <c r="S36" s="6">
        <f>SUM(S35:S35)</f>
        <v>0</v>
      </c>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73" ht="11.25">
      <c r="A37" s="25"/>
      <c r="B37" s="25"/>
      <c r="C37" s="27" t="s">
        <v>95</v>
      </c>
      <c r="D37" s="26" t="s">
        <v>0</v>
      </c>
      <c r="E37" s="1" t="s">
        <v>0</v>
      </c>
      <c r="F37" s="7"/>
      <c r="G37" s="6"/>
      <c r="H37" s="6"/>
      <c r="I37" s="6"/>
      <c r="J37" s="6"/>
      <c r="K37" s="6"/>
      <c r="L37" s="6"/>
      <c r="M37" s="6"/>
      <c r="N37" s="7"/>
      <c r="O37" s="6"/>
      <c r="P37" s="6"/>
      <c r="Q37" s="6"/>
      <c r="R37" s="6"/>
      <c r="S37" s="6"/>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102" ht="11.25">
      <c r="A38" s="30" t="s">
        <v>1</v>
      </c>
      <c r="B38" s="31" t="str">
        <f>HYPERLINK("http://www.dot.ca.gov/hq/transprog/stip2004/ff_sheets/04-2129.xls","2129")</f>
        <v>2129</v>
      </c>
      <c r="C38" s="30" t="s">
        <v>0</v>
      </c>
      <c r="D38" s="30" t="s">
        <v>23</v>
      </c>
      <c r="E38" s="30" t="s">
        <v>3</v>
      </c>
      <c r="F38" s="32">
        <f ca="1">INDIRECT("T38")+INDIRECT("AB38")+INDIRECT("AJ38")+INDIRECT("AR38")+INDIRECT("AZ38")+INDIRECT("BH38")</f>
        <v>0</v>
      </c>
      <c r="G38" s="33">
        <f ca="1">INDIRECT("U38")+INDIRECT("AC38")+INDIRECT("AK38")+INDIRECT("AS38")+INDIRECT("BA38")+INDIRECT("BI38")</f>
        <v>0</v>
      </c>
      <c r="H38" s="33">
        <f ca="1">INDIRECT("V38")+INDIRECT("AD38")+INDIRECT("AL38")+INDIRECT("AT38")+INDIRECT("BB38")+INDIRECT("BJ38")</f>
        <v>104</v>
      </c>
      <c r="I38" s="33">
        <f ca="1">INDIRECT("W38")+INDIRECT("AE38")+INDIRECT("AM38")+INDIRECT("AU38")+INDIRECT("BC38")+INDIRECT("BK38")</f>
        <v>0</v>
      </c>
      <c r="J38" s="33">
        <f ca="1">INDIRECT("X38")+INDIRECT("AF38")+INDIRECT("AN38")+INDIRECT("AV38")+INDIRECT("BD38")+INDIRECT("BL38")</f>
        <v>0</v>
      </c>
      <c r="K38" s="33">
        <f ca="1">INDIRECT("Y38")+INDIRECT("AG38")+INDIRECT("AO38")+INDIRECT("AW38")+INDIRECT("BE38")+INDIRECT("BM38")</f>
        <v>0</v>
      </c>
      <c r="L38" s="33">
        <f ca="1">INDIRECT("Z38")+INDIRECT("AH38")+INDIRECT("AP38")+INDIRECT("AX38")+INDIRECT("BF38")+INDIRECT("BN38")</f>
        <v>0</v>
      </c>
      <c r="M38" s="33">
        <f ca="1">INDIRECT("AA38")+INDIRECT("AI38")+INDIRECT("AQ38")+INDIRECT("AY38")+INDIRECT("BG38")+INDIRECT("BO38")</f>
        <v>0</v>
      </c>
      <c r="N38" s="32">
        <f ca="1">INDIRECT("T38")+INDIRECT("U38")+INDIRECT("V38")+INDIRECT("W38")+INDIRECT("X38")+INDIRECT("Y38")+INDIRECT("Z38")+INDIRECT("AA38")</f>
        <v>0</v>
      </c>
      <c r="O38" s="33">
        <f ca="1">INDIRECT("AB38")+INDIRECT("AC38")+INDIRECT("AD38")+INDIRECT("AE38")+INDIRECT("AF38")+INDIRECT("AG38")+INDIRECT("AH38")+INDIRECT("AI38")</f>
        <v>104</v>
      </c>
      <c r="P38" s="33">
        <f ca="1">INDIRECT("AJ38")+INDIRECT("AK38")+INDIRECT("AL38")+INDIRECT("AM38")+INDIRECT("AN38")+INDIRECT("AO38")+INDIRECT("AP38")+INDIRECT("AQ38")</f>
        <v>0</v>
      </c>
      <c r="Q38" s="33">
        <f ca="1">INDIRECT("AR38")+INDIRECT("AS38")+INDIRECT("AT38")+INDIRECT("AU38")+INDIRECT("AV38")+INDIRECT("AW38")+INDIRECT("AX38")+INDIRECT("AY38")</f>
        <v>0</v>
      </c>
      <c r="R38" s="33">
        <f ca="1">INDIRECT("AZ38")+INDIRECT("BA38")+INDIRECT("BB38")+INDIRECT("BC38")+INDIRECT("BD38")+INDIRECT("BE38")+INDIRECT("BF38")+INDIRECT("BG38")</f>
        <v>0</v>
      </c>
      <c r="S38" s="33">
        <f ca="1">INDIRECT("BH38")+INDIRECT("BI38")+INDIRECT("BJ38")+INDIRECT("BK38")+INDIRECT("BL38")+INDIRECT("BM38")+INDIRECT("BN38")+INDIRECT("BO38")</f>
        <v>0</v>
      </c>
      <c r="T38" s="34"/>
      <c r="U38" s="35"/>
      <c r="V38" s="35"/>
      <c r="W38" s="35"/>
      <c r="X38" s="35"/>
      <c r="Y38" s="35"/>
      <c r="Z38" s="35"/>
      <c r="AA38" s="35"/>
      <c r="AB38" s="34"/>
      <c r="AC38" s="35"/>
      <c r="AD38" s="35">
        <v>104</v>
      </c>
      <c r="AE38" s="35"/>
      <c r="AF38" s="35"/>
      <c r="AG38" s="35"/>
      <c r="AH38" s="35"/>
      <c r="AI38" s="35"/>
      <c r="AJ38" s="34"/>
      <c r="AK38" s="35"/>
      <c r="AL38" s="35"/>
      <c r="AM38" s="35"/>
      <c r="AN38" s="35"/>
      <c r="AO38" s="35"/>
      <c r="AP38" s="35"/>
      <c r="AQ38" s="35"/>
      <c r="AR38" s="34"/>
      <c r="AS38" s="35"/>
      <c r="AT38" s="35"/>
      <c r="AU38" s="35"/>
      <c r="AV38" s="35"/>
      <c r="AW38" s="35"/>
      <c r="AX38" s="35"/>
      <c r="AY38" s="35"/>
      <c r="AZ38" s="34"/>
      <c r="BA38" s="35"/>
      <c r="BB38" s="35"/>
      <c r="BC38" s="35"/>
      <c r="BD38" s="35"/>
      <c r="BE38" s="35"/>
      <c r="BF38" s="35"/>
      <c r="BG38" s="35"/>
      <c r="BH38" s="34"/>
      <c r="BI38" s="35"/>
      <c r="BJ38" s="35"/>
      <c r="BK38" s="35"/>
      <c r="BL38" s="35"/>
      <c r="BM38" s="35"/>
      <c r="BN38" s="35"/>
      <c r="BO38" s="36"/>
      <c r="BP38" s="9">
        <v>10600000215</v>
      </c>
      <c r="BQ38" s="1" t="s">
        <v>3</v>
      </c>
      <c r="BR38" s="1" t="s">
        <v>0</v>
      </c>
      <c r="BS38" s="1" t="s">
        <v>0</v>
      </c>
      <c r="BT38" s="1" t="s">
        <v>0</v>
      </c>
      <c r="BU38" s="1" t="s">
        <v>0</v>
      </c>
      <c r="BW38" s="1">
        <f ca="1">INDIRECT("T38")+2*INDIRECT("AB38")+3*INDIRECT("AJ38")+4*INDIRECT("AR38")+5*INDIRECT("AZ38")+6*INDIRECT("BH38")</f>
        <v>0</v>
      </c>
      <c r="BX38" s="1">
        <v>0</v>
      </c>
      <c r="BY38" s="1">
        <f ca="1">INDIRECT("U38")+2*INDIRECT("AC38")+3*INDIRECT("AK38")+4*INDIRECT("AS38")+5*INDIRECT("BA38")+6*INDIRECT("BI38")</f>
        <v>0</v>
      </c>
      <c r="BZ38" s="1">
        <v>0</v>
      </c>
      <c r="CA38" s="1">
        <f ca="1">INDIRECT("V38")+2*INDIRECT("AD38")+3*INDIRECT("AL38")+4*INDIRECT("AT38")+5*INDIRECT("BB38")+6*INDIRECT("BJ38")</f>
        <v>208</v>
      </c>
      <c r="CB38" s="1">
        <v>208</v>
      </c>
      <c r="CC38" s="1">
        <f ca="1">INDIRECT("W38")+2*INDIRECT("AE38")+3*INDIRECT("AM38")+4*INDIRECT("AU38")+5*INDIRECT("BC38")+6*INDIRECT("BK38")</f>
        <v>0</v>
      </c>
      <c r="CD38" s="1">
        <v>0</v>
      </c>
      <c r="CE38" s="1">
        <f ca="1">INDIRECT("X38")+2*INDIRECT("AF38")+3*INDIRECT("AN38")+4*INDIRECT("AV38")+5*INDIRECT("BD38")+6*INDIRECT("BL38")</f>
        <v>0</v>
      </c>
      <c r="CF38" s="1">
        <v>0</v>
      </c>
      <c r="CG38" s="1">
        <f ca="1">INDIRECT("Y38")+2*INDIRECT("AG38")+3*INDIRECT("AO38")+4*INDIRECT("AW38")+5*INDIRECT("BE38")+6*INDIRECT("BM38")</f>
        <v>0</v>
      </c>
      <c r="CH38" s="1">
        <v>0</v>
      </c>
      <c r="CI38" s="1">
        <f ca="1">INDIRECT("Z38")+2*INDIRECT("AH38")+3*INDIRECT("AP38")+4*INDIRECT("AX38")+5*INDIRECT("BF38")+6*INDIRECT("BN38")</f>
        <v>0</v>
      </c>
      <c r="CJ38" s="1">
        <v>0</v>
      </c>
      <c r="CK38" s="1">
        <f ca="1">INDIRECT("AA38")+2*INDIRECT("AI38")+3*INDIRECT("AQ38")+4*INDIRECT("AY38")+5*INDIRECT("BG38")+6*INDIRECT("BO38")</f>
        <v>0</v>
      </c>
      <c r="CL38" s="1">
        <v>0</v>
      </c>
      <c r="CM38" s="1">
        <f ca="1">INDIRECT("T38")+2*INDIRECT("U38")+3*INDIRECT("V38")+4*INDIRECT("W38")+5*INDIRECT("X38")+6*INDIRECT("Y38")+7*INDIRECT("Z38")+8*INDIRECT("AA38")</f>
        <v>0</v>
      </c>
      <c r="CN38" s="1">
        <v>0</v>
      </c>
      <c r="CO38" s="1">
        <f ca="1">INDIRECT("AB38")+2*INDIRECT("AC38")+3*INDIRECT("AD38")+4*INDIRECT("AE38")+5*INDIRECT("AF38")+6*INDIRECT("AG38")+7*INDIRECT("AH38")+8*INDIRECT("AI38")</f>
        <v>312</v>
      </c>
      <c r="CP38" s="1">
        <v>312</v>
      </c>
      <c r="CQ38" s="1">
        <f ca="1">INDIRECT("AJ38")+2*INDIRECT("AK38")+3*INDIRECT("AL38")+4*INDIRECT("AM38")+5*INDIRECT("AN38")+6*INDIRECT("AO38")+7*INDIRECT("AP38")+8*INDIRECT("AQ38")</f>
        <v>0</v>
      </c>
      <c r="CR38" s="1">
        <v>0</v>
      </c>
      <c r="CS38" s="1">
        <f ca="1">INDIRECT("AR38")+2*INDIRECT("AS38")+3*INDIRECT("AT38")+4*INDIRECT("AU38")+5*INDIRECT("AV38")+6*INDIRECT("AW38")+7*INDIRECT("AX38")+8*INDIRECT("AY38")</f>
        <v>0</v>
      </c>
      <c r="CT38" s="1">
        <v>0</v>
      </c>
      <c r="CU38" s="1">
        <f ca="1">INDIRECT("AZ38")+2*INDIRECT("BA38")+3*INDIRECT("BB38")+4*INDIRECT("BC38")+5*INDIRECT("BD38")+6*INDIRECT("BE38")+7*INDIRECT("BF38")+8*INDIRECT("BG38")</f>
        <v>0</v>
      </c>
      <c r="CV38" s="1">
        <v>0</v>
      </c>
      <c r="CW38" s="1">
        <f ca="1">INDIRECT("BH38")+2*INDIRECT("BI38")+3*INDIRECT("BJ38")+4*INDIRECT("BK38")+5*INDIRECT("BL38")+6*INDIRECT("BM38")+7*INDIRECT("BN38")+8*INDIRECT("BO38")</f>
        <v>0</v>
      </c>
      <c r="CX38" s="1">
        <v>0</v>
      </c>
    </row>
    <row r="39" spans="1:73" ht="11.25">
      <c r="A39" s="1" t="s">
        <v>0</v>
      </c>
      <c r="B39" s="1" t="s">
        <v>26</v>
      </c>
      <c r="C39" s="1" t="s">
        <v>0</v>
      </c>
      <c r="D39" s="1" t="s">
        <v>27</v>
      </c>
      <c r="E39" s="1" t="s">
        <v>7</v>
      </c>
      <c r="F39" s="7">
        <f>SUM(F38:F38)</f>
        <v>0</v>
      </c>
      <c r="G39" s="6">
        <f>SUM(G38:G38)</f>
        <v>0</v>
      </c>
      <c r="H39" s="6">
        <f>SUM(H38:H38)</f>
        <v>104</v>
      </c>
      <c r="I39" s="6">
        <f>SUM(I38:I38)</f>
        <v>0</v>
      </c>
      <c r="J39" s="6">
        <f>SUM(J38:J38)</f>
        <v>0</v>
      </c>
      <c r="K39" s="6">
        <f>SUM(K38:K38)</f>
        <v>0</v>
      </c>
      <c r="L39" s="6">
        <f>SUM(L38:L38)</f>
        <v>0</v>
      </c>
      <c r="M39" s="6">
        <f>SUM(M38:M38)</f>
        <v>0</v>
      </c>
      <c r="N39" s="7">
        <f>SUM(N38:N38)</f>
        <v>0</v>
      </c>
      <c r="O39" s="6">
        <f>SUM(O38:O38)</f>
        <v>104</v>
      </c>
      <c r="P39" s="6">
        <f>SUM(P38:P38)</f>
        <v>0</v>
      </c>
      <c r="Q39" s="6">
        <f>SUM(Q38:Q38)</f>
        <v>0</v>
      </c>
      <c r="R39" s="6">
        <f>SUM(R38:R38)</f>
        <v>0</v>
      </c>
      <c r="S39" s="6">
        <f>SUM(S38:S38)</f>
        <v>0</v>
      </c>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73" ht="11.25">
      <c r="A40" s="25"/>
      <c r="B40" s="25"/>
      <c r="C40" s="27" t="s">
        <v>95</v>
      </c>
      <c r="D40" s="26" t="s">
        <v>0</v>
      </c>
      <c r="E40" s="1" t="s">
        <v>0</v>
      </c>
      <c r="F40" s="7"/>
      <c r="G40" s="6"/>
      <c r="H40" s="6"/>
      <c r="I40" s="6"/>
      <c r="J40" s="6"/>
      <c r="K40" s="6"/>
      <c r="L40" s="6"/>
      <c r="M40" s="6"/>
      <c r="N40" s="7"/>
      <c r="O40" s="6"/>
      <c r="P40" s="6"/>
      <c r="Q40" s="6"/>
      <c r="R40" s="6"/>
      <c r="S40" s="6"/>
      <c r="T40" s="8"/>
      <c r="U40" s="5"/>
      <c r="V40" s="5"/>
      <c r="W40" s="5"/>
      <c r="X40" s="5"/>
      <c r="Y40" s="5"/>
      <c r="Z40" s="5"/>
      <c r="AA40" s="5"/>
      <c r="AB40" s="8"/>
      <c r="AC40" s="5"/>
      <c r="AD40" s="5"/>
      <c r="AE40" s="5"/>
      <c r="AF40" s="5"/>
      <c r="AG40" s="5"/>
      <c r="AH40" s="5"/>
      <c r="AI40" s="5"/>
      <c r="AJ40" s="8"/>
      <c r="AK40" s="5"/>
      <c r="AL40" s="5"/>
      <c r="AM40" s="5"/>
      <c r="AN40" s="5"/>
      <c r="AO40" s="5"/>
      <c r="AP40" s="5"/>
      <c r="AQ40" s="5"/>
      <c r="AR40" s="8"/>
      <c r="AS40" s="5"/>
      <c r="AT40" s="5"/>
      <c r="AU40" s="5"/>
      <c r="AV40" s="5"/>
      <c r="AW40" s="5"/>
      <c r="AX40" s="5"/>
      <c r="AY40" s="5"/>
      <c r="AZ40" s="8"/>
      <c r="BA40" s="5"/>
      <c r="BB40" s="5"/>
      <c r="BC40" s="5"/>
      <c r="BD40" s="5"/>
      <c r="BE40" s="5"/>
      <c r="BF40" s="5"/>
      <c r="BG40" s="5"/>
      <c r="BH40" s="8"/>
      <c r="BI40" s="5"/>
      <c r="BJ40" s="5"/>
      <c r="BK40" s="5"/>
      <c r="BL40" s="5"/>
      <c r="BM40" s="5"/>
      <c r="BN40" s="5"/>
      <c r="BO40" s="5"/>
      <c r="BP40" s="9">
        <v>0</v>
      </c>
      <c r="BQ40" s="1" t="s">
        <v>0</v>
      </c>
      <c r="BR40" s="1" t="s">
        <v>0</v>
      </c>
      <c r="BS40" s="1" t="s">
        <v>0</v>
      </c>
      <c r="BT40" s="1" t="s">
        <v>0</v>
      </c>
      <c r="BU40" s="1" t="s">
        <v>0</v>
      </c>
    </row>
    <row r="41" spans="1:102" ht="11.25">
      <c r="A41" s="30" t="s">
        <v>1</v>
      </c>
      <c r="B41" s="31" t="str">
        <f>HYPERLINK("http://www.dot.ca.gov/hq/transprog/stip2004/ff_sheets/04-2163.xls","2163")</f>
        <v>2163</v>
      </c>
      <c r="C41" s="30" t="s">
        <v>0</v>
      </c>
      <c r="D41" s="30" t="s">
        <v>23</v>
      </c>
      <c r="E41" s="30" t="s">
        <v>3</v>
      </c>
      <c r="F41" s="32">
        <f ca="1">INDIRECT("T41")+INDIRECT("AB41")+INDIRECT("AJ41")+INDIRECT("AR41")+INDIRECT("AZ41")+INDIRECT("BH41")</f>
        <v>0</v>
      </c>
      <c r="G41" s="33">
        <f ca="1">INDIRECT("U41")+INDIRECT("AC41")+INDIRECT("AK41")+INDIRECT("AS41")+INDIRECT("BA41")+INDIRECT("BI41")</f>
        <v>23</v>
      </c>
      <c r="H41" s="33">
        <f ca="1">INDIRECT("V41")+INDIRECT("AD41")+INDIRECT("AL41")+INDIRECT("AT41")+INDIRECT("BB41")+INDIRECT("BJ41")</f>
        <v>115</v>
      </c>
      <c r="I41" s="33">
        <f ca="1">INDIRECT("W41")+INDIRECT("AE41")+INDIRECT("AM41")+INDIRECT("AU41")+INDIRECT("BC41")+INDIRECT("BK41")</f>
        <v>0</v>
      </c>
      <c r="J41" s="33">
        <f ca="1">INDIRECT("X41")+INDIRECT("AF41")+INDIRECT("AN41")+INDIRECT("AV41")+INDIRECT("BD41")+INDIRECT("BL41")</f>
        <v>0</v>
      </c>
      <c r="K41" s="33">
        <f ca="1">INDIRECT("Y41")+INDIRECT("AG41")+INDIRECT("AO41")+INDIRECT("AW41")+INDIRECT("BE41")+INDIRECT("BM41")</f>
        <v>0</v>
      </c>
      <c r="L41" s="33">
        <f ca="1">INDIRECT("Z41")+INDIRECT("AH41")+INDIRECT("AP41")+INDIRECT("AX41")+INDIRECT("BF41")+INDIRECT("BN41")</f>
        <v>0</v>
      </c>
      <c r="M41" s="33">
        <f ca="1">INDIRECT("AA41")+INDIRECT("AI41")+INDIRECT("AQ41")+INDIRECT("AY41")+INDIRECT("BG41")+INDIRECT("BO41")</f>
        <v>0</v>
      </c>
      <c r="N41" s="32">
        <f ca="1">INDIRECT("T41")+INDIRECT("U41")+INDIRECT("V41")+INDIRECT("W41")+INDIRECT("X41")+INDIRECT("Y41")+INDIRECT("Z41")+INDIRECT("AA41")</f>
        <v>0</v>
      </c>
      <c r="O41" s="33">
        <f ca="1">INDIRECT("AB41")+INDIRECT("AC41")+INDIRECT("AD41")+INDIRECT("AE41")+INDIRECT("AF41")+INDIRECT("AG41")+INDIRECT("AH41")+INDIRECT("AI41")</f>
        <v>138</v>
      </c>
      <c r="P41" s="33">
        <f ca="1">INDIRECT("AJ41")+INDIRECT("AK41")+INDIRECT("AL41")+INDIRECT("AM41")+INDIRECT("AN41")+INDIRECT("AO41")+INDIRECT("AP41")+INDIRECT("AQ41")</f>
        <v>0</v>
      </c>
      <c r="Q41" s="33">
        <f ca="1">INDIRECT("AR41")+INDIRECT("AS41")+INDIRECT("AT41")+INDIRECT("AU41")+INDIRECT("AV41")+INDIRECT("AW41")+INDIRECT("AX41")+INDIRECT("AY41")</f>
        <v>0</v>
      </c>
      <c r="R41" s="33">
        <f ca="1">INDIRECT("AZ41")+INDIRECT("BA41")+INDIRECT("BB41")+INDIRECT("BC41")+INDIRECT("BD41")+INDIRECT("BE41")+INDIRECT("BF41")+INDIRECT("BG41")</f>
        <v>0</v>
      </c>
      <c r="S41" s="33">
        <f ca="1">INDIRECT("BH41")+INDIRECT("BI41")+INDIRECT("BJ41")+INDIRECT("BK41")+INDIRECT("BL41")+INDIRECT("BM41")+INDIRECT("BN41")+INDIRECT("BO41")</f>
        <v>0</v>
      </c>
      <c r="T41" s="34"/>
      <c r="U41" s="35"/>
      <c r="V41" s="35"/>
      <c r="W41" s="35"/>
      <c r="X41" s="35"/>
      <c r="Y41" s="35"/>
      <c r="Z41" s="35"/>
      <c r="AA41" s="35"/>
      <c r="AB41" s="34"/>
      <c r="AC41" s="35">
        <v>23</v>
      </c>
      <c r="AD41" s="35">
        <v>115</v>
      </c>
      <c r="AE41" s="35"/>
      <c r="AF41" s="35"/>
      <c r="AG41" s="35"/>
      <c r="AH41" s="35"/>
      <c r="AI41" s="35"/>
      <c r="AJ41" s="34"/>
      <c r="AK41" s="35"/>
      <c r="AL41" s="35"/>
      <c r="AM41" s="35"/>
      <c r="AN41" s="35"/>
      <c r="AO41" s="35"/>
      <c r="AP41" s="35"/>
      <c r="AQ41" s="35"/>
      <c r="AR41" s="34"/>
      <c r="AS41" s="35"/>
      <c r="AT41" s="35"/>
      <c r="AU41" s="35"/>
      <c r="AV41" s="35"/>
      <c r="AW41" s="35"/>
      <c r="AX41" s="35"/>
      <c r="AY41" s="35"/>
      <c r="AZ41" s="34"/>
      <c r="BA41" s="35"/>
      <c r="BB41" s="35"/>
      <c r="BC41" s="35"/>
      <c r="BD41" s="35"/>
      <c r="BE41" s="35"/>
      <c r="BF41" s="35"/>
      <c r="BG41" s="35"/>
      <c r="BH41" s="34"/>
      <c r="BI41" s="35"/>
      <c r="BJ41" s="35"/>
      <c r="BK41" s="35"/>
      <c r="BL41" s="35"/>
      <c r="BM41" s="35"/>
      <c r="BN41" s="35"/>
      <c r="BO41" s="36"/>
      <c r="BP41" s="9">
        <v>10600000216</v>
      </c>
      <c r="BQ41" s="1" t="s">
        <v>3</v>
      </c>
      <c r="BR41" s="1" t="s">
        <v>0</v>
      </c>
      <c r="BS41" s="1" t="s">
        <v>0</v>
      </c>
      <c r="BT41" s="1" t="s">
        <v>0</v>
      </c>
      <c r="BU41" s="1" t="s">
        <v>0</v>
      </c>
      <c r="BW41" s="1">
        <f ca="1">INDIRECT("T41")+2*INDIRECT("AB41")+3*INDIRECT("AJ41")+4*INDIRECT("AR41")+5*INDIRECT("AZ41")+6*INDIRECT("BH41")</f>
        <v>0</v>
      </c>
      <c r="BX41" s="1">
        <v>0</v>
      </c>
      <c r="BY41" s="1">
        <f ca="1">INDIRECT("U41")+2*INDIRECT("AC41")+3*INDIRECT("AK41")+4*INDIRECT("AS41")+5*INDIRECT("BA41")+6*INDIRECT("BI41")</f>
        <v>46</v>
      </c>
      <c r="BZ41" s="1">
        <v>46</v>
      </c>
      <c r="CA41" s="1">
        <f ca="1">INDIRECT("V41")+2*INDIRECT("AD41")+3*INDIRECT("AL41")+4*INDIRECT("AT41")+5*INDIRECT("BB41")+6*INDIRECT("BJ41")</f>
        <v>230</v>
      </c>
      <c r="CB41" s="1">
        <v>230</v>
      </c>
      <c r="CC41" s="1">
        <f ca="1">INDIRECT("W41")+2*INDIRECT("AE41")+3*INDIRECT("AM41")+4*INDIRECT("AU41")+5*INDIRECT("BC41")+6*INDIRECT("BK41")</f>
        <v>0</v>
      </c>
      <c r="CD41" s="1">
        <v>0</v>
      </c>
      <c r="CE41" s="1">
        <f ca="1">INDIRECT("X41")+2*INDIRECT("AF41")+3*INDIRECT("AN41")+4*INDIRECT("AV41")+5*INDIRECT("BD41")+6*INDIRECT("BL41")</f>
        <v>0</v>
      </c>
      <c r="CF41" s="1">
        <v>0</v>
      </c>
      <c r="CG41" s="1">
        <f ca="1">INDIRECT("Y41")+2*INDIRECT("AG41")+3*INDIRECT("AO41")+4*INDIRECT("AW41")+5*INDIRECT("BE41")+6*INDIRECT("BM41")</f>
        <v>0</v>
      </c>
      <c r="CH41" s="1">
        <v>0</v>
      </c>
      <c r="CI41" s="1">
        <f ca="1">INDIRECT("Z41")+2*INDIRECT("AH41")+3*INDIRECT("AP41")+4*INDIRECT("AX41")+5*INDIRECT("BF41")+6*INDIRECT("BN41")</f>
        <v>0</v>
      </c>
      <c r="CJ41" s="1">
        <v>0</v>
      </c>
      <c r="CK41" s="1">
        <f ca="1">INDIRECT("AA41")+2*INDIRECT("AI41")+3*INDIRECT("AQ41")+4*INDIRECT("AY41")+5*INDIRECT("BG41")+6*INDIRECT("BO41")</f>
        <v>0</v>
      </c>
      <c r="CL41" s="1">
        <v>0</v>
      </c>
      <c r="CM41" s="1">
        <f ca="1">INDIRECT("T41")+2*INDIRECT("U41")+3*INDIRECT("V41")+4*INDIRECT("W41")+5*INDIRECT("X41")+6*INDIRECT("Y41")+7*INDIRECT("Z41")+8*INDIRECT("AA41")</f>
        <v>0</v>
      </c>
      <c r="CN41" s="1">
        <v>0</v>
      </c>
      <c r="CO41" s="1">
        <f ca="1">INDIRECT("AB41")+2*INDIRECT("AC41")+3*INDIRECT("AD41")+4*INDIRECT("AE41")+5*INDIRECT("AF41")+6*INDIRECT("AG41")+7*INDIRECT("AH41")+8*INDIRECT("AI41")</f>
        <v>391</v>
      </c>
      <c r="CP41" s="1">
        <v>391</v>
      </c>
      <c r="CQ41" s="1">
        <f ca="1">INDIRECT("AJ41")+2*INDIRECT("AK41")+3*INDIRECT("AL41")+4*INDIRECT("AM41")+5*INDIRECT("AN41")+6*INDIRECT("AO41")+7*INDIRECT("AP41")+8*INDIRECT("AQ41")</f>
        <v>0</v>
      </c>
      <c r="CR41" s="1">
        <v>0</v>
      </c>
      <c r="CS41" s="1">
        <f ca="1">INDIRECT("AR41")+2*INDIRECT("AS41")+3*INDIRECT("AT41")+4*INDIRECT("AU41")+5*INDIRECT("AV41")+6*INDIRECT("AW41")+7*INDIRECT("AX41")+8*INDIRECT("AY41")</f>
        <v>0</v>
      </c>
      <c r="CT41" s="1">
        <v>0</v>
      </c>
      <c r="CU41" s="1">
        <f ca="1">INDIRECT("AZ41")+2*INDIRECT("BA41")+3*INDIRECT("BB41")+4*INDIRECT("BC41")+5*INDIRECT("BD41")+6*INDIRECT("BE41")+7*INDIRECT("BF41")+8*INDIRECT("BG41")</f>
        <v>0</v>
      </c>
      <c r="CV41" s="1">
        <v>0</v>
      </c>
      <c r="CW41" s="1">
        <f ca="1">INDIRECT("BH41")+2*INDIRECT("BI41")+3*INDIRECT("BJ41")+4*INDIRECT("BK41")+5*INDIRECT("BL41")+6*INDIRECT("BM41")+7*INDIRECT("BN41")+8*INDIRECT("BO41")</f>
        <v>0</v>
      </c>
      <c r="CX41" s="1">
        <v>0</v>
      </c>
    </row>
    <row r="42" spans="1:73" ht="11.25">
      <c r="A42" s="1" t="s">
        <v>0</v>
      </c>
      <c r="B42" s="1" t="s">
        <v>28</v>
      </c>
      <c r="C42" s="1" t="s">
        <v>0</v>
      </c>
      <c r="D42" s="1" t="s">
        <v>29</v>
      </c>
      <c r="E42" s="1" t="s">
        <v>7</v>
      </c>
      <c r="F42" s="7">
        <f>SUM(F41:F41)</f>
        <v>0</v>
      </c>
      <c r="G42" s="6">
        <f>SUM(G41:G41)</f>
        <v>23</v>
      </c>
      <c r="H42" s="6">
        <f>SUM(H41:H41)</f>
        <v>115</v>
      </c>
      <c r="I42" s="6">
        <f>SUM(I41:I41)</f>
        <v>0</v>
      </c>
      <c r="J42" s="6">
        <f>SUM(J41:J41)</f>
        <v>0</v>
      </c>
      <c r="K42" s="6">
        <f>SUM(K41:K41)</f>
        <v>0</v>
      </c>
      <c r="L42" s="6">
        <f>SUM(L41:L41)</f>
        <v>0</v>
      </c>
      <c r="M42" s="6">
        <f>SUM(M41:M41)</f>
        <v>0</v>
      </c>
      <c r="N42" s="7">
        <f>SUM(N41:N41)</f>
        <v>0</v>
      </c>
      <c r="O42" s="6">
        <f>SUM(O41:O41)</f>
        <v>138</v>
      </c>
      <c r="P42" s="6">
        <f>SUM(P41:P41)</f>
        <v>0</v>
      </c>
      <c r="Q42" s="6">
        <f>SUM(Q41:Q41)</f>
        <v>0</v>
      </c>
      <c r="R42" s="6">
        <f>SUM(R41:R41)</f>
        <v>0</v>
      </c>
      <c r="S42" s="6">
        <f>SUM(S41:S41)</f>
        <v>0</v>
      </c>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73" ht="11.25">
      <c r="A43" s="25"/>
      <c r="B43" s="25"/>
      <c r="C43" s="27" t="s">
        <v>95</v>
      </c>
      <c r="D43" s="26" t="s">
        <v>0</v>
      </c>
      <c r="E43" s="1" t="s">
        <v>0</v>
      </c>
      <c r="F43" s="7"/>
      <c r="G43" s="6"/>
      <c r="H43" s="6"/>
      <c r="I43" s="6"/>
      <c r="J43" s="6"/>
      <c r="K43" s="6"/>
      <c r="L43" s="6"/>
      <c r="M43" s="6"/>
      <c r="N43" s="7"/>
      <c r="O43" s="6"/>
      <c r="P43" s="6"/>
      <c r="Q43" s="6"/>
      <c r="R43" s="6"/>
      <c r="S43" s="6"/>
      <c r="T43" s="8"/>
      <c r="U43" s="5"/>
      <c r="V43" s="5"/>
      <c r="W43" s="5"/>
      <c r="X43" s="5"/>
      <c r="Y43" s="5"/>
      <c r="Z43" s="5"/>
      <c r="AA43" s="5"/>
      <c r="AB43" s="8"/>
      <c r="AC43" s="5"/>
      <c r="AD43" s="5"/>
      <c r="AE43" s="5"/>
      <c r="AF43" s="5"/>
      <c r="AG43" s="5"/>
      <c r="AH43" s="5"/>
      <c r="AI43" s="5"/>
      <c r="AJ43" s="8"/>
      <c r="AK43" s="5"/>
      <c r="AL43" s="5"/>
      <c r="AM43" s="5"/>
      <c r="AN43" s="5"/>
      <c r="AO43" s="5"/>
      <c r="AP43" s="5"/>
      <c r="AQ43" s="5"/>
      <c r="AR43" s="8"/>
      <c r="AS43" s="5"/>
      <c r="AT43" s="5"/>
      <c r="AU43" s="5"/>
      <c r="AV43" s="5"/>
      <c r="AW43" s="5"/>
      <c r="AX43" s="5"/>
      <c r="AY43" s="5"/>
      <c r="AZ43" s="8"/>
      <c r="BA43" s="5"/>
      <c r="BB43" s="5"/>
      <c r="BC43" s="5"/>
      <c r="BD43" s="5"/>
      <c r="BE43" s="5"/>
      <c r="BF43" s="5"/>
      <c r="BG43" s="5"/>
      <c r="BH43" s="8"/>
      <c r="BI43" s="5"/>
      <c r="BJ43" s="5"/>
      <c r="BK43" s="5"/>
      <c r="BL43" s="5"/>
      <c r="BM43" s="5"/>
      <c r="BN43" s="5"/>
      <c r="BO43" s="5"/>
      <c r="BP43" s="9">
        <v>0</v>
      </c>
      <c r="BQ43" s="1" t="s">
        <v>0</v>
      </c>
      <c r="BR43" s="1" t="s">
        <v>0</v>
      </c>
      <c r="BS43" s="1" t="s">
        <v>0</v>
      </c>
      <c r="BT43" s="1" t="s">
        <v>0</v>
      </c>
      <c r="BU43" s="1" t="s">
        <v>0</v>
      </c>
    </row>
    <row r="44" spans="1:102" ht="11.25">
      <c r="A44" s="30" t="s">
        <v>1</v>
      </c>
      <c r="B44" s="31" t="str">
        <f>HYPERLINK("http://www.dot.ca.gov/hq/transprog/stip2004/ff_sheets/04-2012l.xls","2012L")</f>
        <v>2012L</v>
      </c>
      <c r="C44" s="30" t="s">
        <v>0</v>
      </c>
      <c r="D44" s="30" t="s">
        <v>30</v>
      </c>
      <c r="E44" s="30" t="s">
        <v>3</v>
      </c>
      <c r="F44" s="32">
        <f ca="1">INDIRECT("T44")+INDIRECT("AB44")+INDIRECT("AJ44")+INDIRECT("AR44")+INDIRECT("AZ44")+INDIRECT("BH44")</f>
        <v>0</v>
      </c>
      <c r="G44" s="33">
        <f ca="1">INDIRECT("U44")+INDIRECT("AC44")+INDIRECT("AK44")+INDIRECT("AS44")+INDIRECT("BA44")+INDIRECT("BI44")</f>
        <v>0</v>
      </c>
      <c r="H44" s="33">
        <f ca="1">INDIRECT("V44")+INDIRECT("AD44")+INDIRECT("AL44")+INDIRECT("AT44")+INDIRECT("BB44")+INDIRECT("BJ44")</f>
        <v>0</v>
      </c>
      <c r="I44" s="33">
        <f ca="1">INDIRECT("W44")+INDIRECT("AE44")+INDIRECT("AM44")+INDIRECT("AU44")+INDIRECT("BC44")+INDIRECT("BK44")</f>
        <v>272</v>
      </c>
      <c r="J44" s="33">
        <f ca="1">INDIRECT("X44")+INDIRECT("AF44")+INDIRECT("AN44")+INDIRECT("AV44")+INDIRECT("BD44")+INDIRECT("BL44")</f>
        <v>0</v>
      </c>
      <c r="K44" s="33">
        <f ca="1">INDIRECT("Y44")+INDIRECT("AG44")+INDIRECT("AO44")+INDIRECT("AW44")+INDIRECT("BE44")+INDIRECT("BM44")</f>
        <v>0</v>
      </c>
      <c r="L44" s="33">
        <f ca="1">INDIRECT("Z44")+INDIRECT("AH44")+INDIRECT("AP44")+INDIRECT("AX44")+INDIRECT("BF44")+INDIRECT("BN44")</f>
        <v>0</v>
      </c>
      <c r="M44" s="33">
        <f ca="1">INDIRECT("AA44")+INDIRECT("AI44")+INDIRECT("AQ44")+INDIRECT("AY44")+INDIRECT("BG44")+INDIRECT("BO44")</f>
        <v>0</v>
      </c>
      <c r="N44" s="32">
        <f ca="1">INDIRECT("T44")+INDIRECT("U44")+INDIRECT("V44")+INDIRECT("W44")+INDIRECT("X44")+INDIRECT("Y44")+INDIRECT("Z44")+INDIRECT("AA44")</f>
        <v>20</v>
      </c>
      <c r="O44" s="33">
        <f ca="1">INDIRECT("AB44")+INDIRECT("AC44")+INDIRECT("AD44")+INDIRECT("AE44")+INDIRECT("AF44")+INDIRECT("AG44")+INDIRECT("AH44")+INDIRECT("AI44")</f>
        <v>252</v>
      </c>
      <c r="P44" s="33">
        <f ca="1">INDIRECT("AJ44")+INDIRECT("AK44")+INDIRECT("AL44")+INDIRECT("AM44")+INDIRECT("AN44")+INDIRECT("AO44")+INDIRECT("AP44")+INDIRECT("AQ44")</f>
        <v>0</v>
      </c>
      <c r="Q44" s="33">
        <f ca="1">INDIRECT("AR44")+INDIRECT("AS44")+INDIRECT("AT44")+INDIRECT("AU44")+INDIRECT("AV44")+INDIRECT("AW44")+INDIRECT("AX44")+INDIRECT("AY44")</f>
        <v>0</v>
      </c>
      <c r="R44" s="33">
        <f ca="1">INDIRECT("AZ44")+INDIRECT("BA44")+INDIRECT("BB44")+INDIRECT("BC44")+INDIRECT("BD44")+INDIRECT("BE44")+INDIRECT("BF44")+INDIRECT("BG44")</f>
        <v>0</v>
      </c>
      <c r="S44" s="33">
        <f ca="1">INDIRECT("BH44")+INDIRECT("BI44")+INDIRECT("BJ44")+INDIRECT("BK44")+INDIRECT("BL44")+INDIRECT("BM44")+INDIRECT("BN44")+INDIRECT("BO44")</f>
        <v>0</v>
      </c>
      <c r="T44" s="34"/>
      <c r="U44" s="35"/>
      <c r="V44" s="35"/>
      <c r="W44" s="35">
        <v>20</v>
      </c>
      <c r="X44" s="35"/>
      <c r="Y44" s="35"/>
      <c r="Z44" s="35"/>
      <c r="AA44" s="35"/>
      <c r="AB44" s="34"/>
      <c r="AC44" s="35"/>
      <c r="AD44" s="35"/>
      <c r="AE44" s="35">
        <v>252</v>
      </c>
      <c r="AF44" s="35"/>
      <c r="AG44" s="35"/>
      <c r="AH44" s="35"/>
      <c r="AI44" s="35"/>
      <c r="AJ44" s="34"/>
      <c r="AK44" s="35"/>
      <c r="AL44" s="35"/>
      <c r="AM44" s="35"/>
      <c r="AN44" s="35"/>
      <c r="AO44" s="35"/>
      <c r="AP44" s="35"/>
      <c r="AQ44" s="35"/>
      <c r="AR44" s="34"/>
      <c r="AS44" s="35"/>
      <c r="AT44" s="35"/>
      <c r="AU44" s="35"/>
      <c r="AV44" s="35"/>
      <c r="AW44" s="35"/>
      <c r="AX44" s="35"/>
      <c r="AY44" s="35"/>
      <c r="AZ44" s="34"/>
      <c r="BA44" s="35"/>
      <c r="BB44" s="35"/>
      <c r="BC44" s="35"/>
      <c r="BD44" s="35"/>
      <c r="BE44" s="35"/>
      <c r="BF44" s="35"/>
      <c r="BG44" s="35"/>
      <c r="BH44" s="34"/>
      <c r="BI44" s="35"/>
      <c r="BJ44" s="35"/>
      <c r="BK44" s="35"/>
      <c r="BL44" s="35"/>
      <c r="BM44" s="35"/>
      <c r="BN44" s="35"/>
      <c r="BO44" s="36"/>
      <c r="BP44" s="9">
        <v>20600002199</v>
      </c>
      <c r="BQ44" s="1" t="s">
        <v>3</v>
      </c>
      <c r="BR44" s="1" t="s">
        <v>0</v>
      </c>
      <c r="BS44" s="1" t="s">
        <v>0</v>
      </c>
      <c r="BT44" s="1" t="s">
        <v>0</v>
      </c>
      <c r="BU44" s="1" t="s">
        <v>0</v>
      </c>
      <c r="BW44" s="1">
        <f ca="1">INDIRECT("T44")+2*INDIRECT("AB44")+3*INDIRECT("AJ44")+4*INDIRECT("AR44")+5*INDIRECT("AZ44")+6*INDIRECT("BH44")</f>
        <v>0</v>
      </c>
      <c r="BX44" s="1">
        <v>0</v>
      </c>
      <c r="BY44" s="1">
        <f ca="1">INDIRECT("U44")+2*INDIRECT("AC44")+3*INDIRECT("AK44")+4*INDIRECT("AS44")+5*INDIRECT("BA44")+6*INDIRECT("BI44")</f>
        <v>0</v>
      </c>
      <c r="BZ44" s="1">
        <v>0</v>
      </c>
      <c r="CA44" s="1">
        <f ca="1">INDIRECT("V44")+2*INDIRECT("AD44")+3*INDIRECT("AL44")+4*INDIRECT("AT44")+5*INDIRECT("BB44")+6*INDIRECT("BJ44")</f>
        <v>0</v>
      </c>
      <c r="CB44" s="1">
        <v>0</v>
      </c>
      <c r="CC44" s="1">
        <f ca="1">INDIRECT("W44")+2*INDIRECT("AE44")+3*INDIRECT("AM44")+4*INDIRECT("AU44")+5*INDIRECT("BC44")+6*INDIRECT("BK44")</f>
        <v>524</v>
      </c>
      <c r="CD44" s="1">
        <v>524</v>
      </c>
      <c r="CE44" s="1">
        <f ca="1">INDIRECT("X44")+2*INDIRECT("AF44")+3*INDIRECT("AN44")+4*INDIRECT("AV44")+5*INDIRECT("BD44")+6*INDIRECT("BL44")</f>
        <v>0</v>
      </c>
      <c r="CF44" s="1">
        <v>0</v>
      </c>
      <c r="CG44" s="1">
        <f ca="1">INDIRECT("Y44")+2*INDIRECT("AG44")+3*INDIRECT("AO44")+4*INDIRECT("AW44")+5*INDIRECT("BE44")+6*INDIRECT("BM44")</f>
        <v>0</v>
      </c>
      <c r="CH44" s="1">
        <v>0</v>
      </c>
      <c r="CI44" s="1">
        <f ca="1">INDIRECT("Z44")+2*INDIRECT("AH44")+3*INDIRECT("AP44")+4*INDIRECT("AX44")+5*INDIRECT("BF44")+6*INDIRECT("BN44")</f>
        <v>0</v>
      </c>
      <c r="CJ44" s="1">
        <v>0</v>
      </c>
      <c r="CK44" s="1">
        <f ca="1">INDIRECT("AA44")+2*INDIRECT("AI44")+3*INDIRECT("AQ44")+4*INDIRECT("AY44")+5*INDIRECT("BG44")+6*INDIRECT("BO44")</f>
        <v>0</v>
      </c>
      <c r="CL44" s="1">
        <v>0</v>
      </c>
      <c r="CM44" s="1">
        <f ca="1">INDIRECT("T44")+2*INDIRECT("U44")+3*INDIRECT("V44")+4*INDIRECT("W44")+5*INDIRECT("X44")+6*INDIRECT("Y44")+7*INDIRECT("Z44")+8*INDIRECT("AA44")</f>
        <v>80</v>
      </c>
      <c r="CN44" s="1">
        <v>80</v>
      </c>
      <c r="CO44" s="1">
        <f ca="1">INDIRECT("AB44")+2*INDIRECT("AC44")+3*INDIRECT("AD44")+4*INDIRECT("AE44")+5*INDIRECT("AF44")+6*INDIRECT("AG44")+7*INDIRECT("AH44")+8*INDIRECT("AI44")</f>
        <v>1008</v>
      </c>
      <c r="CP44" s="1">
        <v>1008</v>
      </c>
      <c r="CQ44" s="1">
        <f ca="1">INDIRECT("AJ44")+2*INDIRECT("AK44")+3*INDIRECT("AL44")+4*INDIRECT("AM44")+5*INDIRECT("AN44")+6*INDIRECT("AO44")+7*INDIRECT("AP44")+8*INDIRECT("AQ44")</f>
        <v>0</v>
      </c>
      <c r="CR44" s="1">
        <v>0</v>
      </c>
      <c r="CS44" s="1">
        <f ca="1">INDIRECT("AR44")+2*INDIRECT("AS44")+3*INDIRECT("AT44")+4*INDIRECT("AU44")+5*INDIRECT("AV44")+6*INDIRECT("AW44")+7*INDIRECT("AX44")+8*INDIRECT("AY44")</f>
        <v>0</v>
      </c>
      <c r="CT44" s="1">
        <v>0</v>
      </c>
      <c r="CU44" s="1">
        <f ca="1">INDIRECT("AZ44")+2*INDIRECT("BA44")+3*INDIRECT("BB44")+4*INDIRECT("BC44")+5*INDIRECT("BD44")+6*INDIRECT("BE44")+7*INDIRECT("BF44")+8*INDIRECT("BG44")</f>
        <v>0</v>
      </c>
      <c r="CV44" s="1">
        <v>0</v>
      </c>
      <c r="CW44" s="1">
        <f ca="1">INDIRECT("BH44")+2*INDIRECT("BI44")+3*INDIRECT("BJ44")+4*INDIRECT("BK44")+5*INDIRECT("BL44")+6*INDIRECT("BM44")+7*INDIRECT("BN44")+8*INDIRECT("BO44")</f>
        <v>0</v>
      </c>
      <c r="CX44" s="1">
        <v>0</v>
      </c>
    </row>
    <row r="45" spans="1:73" ht="11.25">
      <c r="A45" s="1" t="s">
        <v>0</v>
      </c>
      <c r="B45" s="1" t="s">
        <v>0</v>
      </c>
      <c r="C45" s="1" t="s">
        <v>4</v>
      </c>
      <c r="D45" s="1" t="s">
        <v>31</v>
      </c>
      <c r="E45" s="1" t="s">
        <v>7</v>
      </c>
      <c r="F45" s="7">
        <f>SUM(F44:F44)</f>
        <v>0</v>
      </c>
      <c r="G45" s="6">
        <f>SUM(G44:G44)</f>
        <v>0</v>
      </c>
      <c r="H45" s="6">
        <f>SUM(H44:H44)</f>
        <v>0</v>
      </c>
      <c r="I45" s="6">
        <f>SUM(I44:I44)</f>
        <v>272</v>
      </c>
      <c r="J45" s="6">
        <f>SUM(J44:J44)</f>
        <v>0</v>
      </c>
      <c r="K45" s="6">
        <f>SUM(K44:K44)</f>
        <v>0</v>
      </c>
      <c r="L45" s="6">
        <f>SUM(L44:L44)</f>
        <v>0</v>
      </c>
      <c r="M45" s="6">
        <f>SUM(M44:M44)</f>
        <v>0</v>
      </c>
      <c r="N45" s="7">
        <f>SUM(N44:N44)</f>
        <v>20</v>
      </c>
      <c r="O45" s="6">
        <f>SUM(O44:O44)</f>
        <v>252</v>
      </c>
      <c r="P45" s="6">
        <f>SUM(P44:P44)</f>
        <v>0</v>
      </c>
      <c r="Q45" s="6">
        <f>SUM(Q44:Q44)</f>
        <v>0</v>
      </c>
      <c r="R45" s="6">
        <f>SUM(R44:R44)</f>
        <v>0</v>
      </c>
      <c r="S45" s="6">
        <f>SUM(S44:S44)</f>
        <v>0</v>
      </c>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73" ht="11.25">
      <c r="A46" s="25"/>
      <c r="B46" s="25"/>
      <c r="C46" s="27" t="s">
        <v>95</v>
      </c>
      <c r="D46" s="26" t="s">
        <v>0</v>
      </c>
      <c r="E46" s="1" t="s">
        <v>0</v>
      </c>
      <c r="F46" s="7"/>
      <c r="G46" s="6"/>
      <c r="H46" s="6"/>
      <c r="I46" s="6"/>
      <c r="J46" s="6"/>
      <c r="K46" s="6"/>
      <c r="L46" s="6"/>
      <c r="M46" s="6"/>
      <c r="N46" s="7"/>
      <c r="O46" s="6"/>
      <c r="P46" s="6"/>
      <c r="Q46" s="6"/>
      <c r="R46" s="6"/>
      <c r="S46" s="6"/>
      <c r="T46" s="8"/>
      <c r="U46" s="5"/>
      <c r="V46" s="5"/>
      <c r="W46" s="5"/>
      <c r="X46" s="5"/>
      <c r="Y46" s="5"/>
      <c r="Z46" s="5"/>
      <c r="AA46" s="5"/>
      <c r="AB46" s="8"/>
      <c r="AC46" s="5"/>
      <c r="AD46" s="5"/>
      <c r="AE46" s="5"/>
      <c r="AF46" s="5"/>
      <c r="AG46" s="5"/>
      <c r="AH46" s="5"/>
      <c r="AI46" s="5"/>
      <c r="AJ46" s="8"/>
      <c r="AK46" s="5"/>
      <c r="AL46" s="5"/>
      <c r="AM46" s="5"/>
      <c r="AN46" s="5"/>
      <c r="AO46" s="5"/>
      <c r="AP46" s="5"/>
      <c r="AQ46" s="5"/>
      <c r="AR46" s="8"/>
      <c r="AS46" s="5"/>
      <c r="AT46" s="5"/>
      <c r="AU46" s="5"/>
      <c r="AV46" s="5"/>
      <c r="AW46" s="5"/>
      <c r="AX46" s="5"/>
      <c r="AY46" s="5"/>
      <c r="AZ46" s="8"/>
      <c r="BA46" s="5"/>
      <c r="BB46" s="5"/>
      <c r="BC46" s="5"/>
      <c r="BD46" s="5"/>
      <c r="BE46" s="5"/>
      <c r="BF46" s="5"/>
      <c r="BG46" s="5"/>
      <c r="BH46" s="8"/>
      <c r="BI46" s="5"/>
      <c r="BJ46" s="5"/>
      <c r="BK46" s="5"/>
      <c r="BL46" s="5"/>
      <c r="BM46" s="5"/>
      <c r="BN46" s="5"/>
      <c r="BO46" s="5"/>
      <c r="BP46" s="9">
        <v>0</v>
      </c>
      <c r="BQ46" s="1" t="s">
        <v>0</v>
      </c>
      <c r="BR46" s="1" t="s">
        <v>0</v>
      </c>
      <c r="BS46" s="1" t="s">
        <v>0</v>
      </c>
      <c r="BT46" s="1" t="s">
        <v>0</v>
      </c>
      <c r="BU46" s="1" t="s">
        <v>0</v>
      </c>
    </row>
    <row r="47" spans="1:102" ht="11.25">
      <c r="A47" s="30" t="s">
        <v>1</v>
      </c>
      <c r="B47" s="31" t="str">
        <f>HYPERLINK("http://www.dot.ca.gov/hq/transprog/stip2004/ff_sheets/04-2012m.xls","2012M")</f>
        <v>2012M</v>
      </c>
      <c r="C47" s="30" t="s">
        <v>0</v>
      </c>
      <c r="D47" s="30" t="s">
        <v>32</v>
      </c>
      <c r="E47" s="30" t="s">
        <v>3</v>
      </c>
      <c r="F47" s="32">
        <f ca="1">INDIRECT("T47")+INDIRECT("AB47")+INDIRECT("AJ47")+INDIRECT("AR47")+INDIRECT("AZ47")+INDIRECT("BH47")</f>
        <v>0</v>
      </c>
      <c r="G47" s="33">
        <f ca="1">INDIRECT("U47")+INDIRECT("AC47")+INDIRECT("AK47")+INDIRECT("AS47")+INDIRECT("BA47")+INDIRECT("BI47")</f>
        <v>0</v>
      </c>
      <c r="H47" s="33">
        <f ca="1">INDIRECT("V47")+INDIRECT("AD47")+INDIRECT("AL47")+INDIRECT("AT47")+INDIRECT("BB47")+INDIRECT("BJ47")</f>
        <v>0</v>
      </c>
      <c r="I47" s="33">
        <f ca="1">INDIRECT("W47")+INDIRECT("AE47")+INDIRECT("AM47")+INDIRECT("AU47")+INDIRECT("BC47")+INDIRECT("BK47")</f>
        <v>660</v>
      </c>
      <c r="J47" s="33">
        <f ca="1">INDIRECT("X47")+INDIRECT("AF47")+INDIRECT("AN47")+INDIRECT("AV47")+INDIRECT("BD47")+INDIRECT("BL47")</f>
        <v>0</v>
      </c>
      <c r="K47" s="33">
        <f ca="1">INDIRECT("Y47")+INDIRECT("AG47")+INDIRECT("AO47")+INDIRECT("AW47")+INDIRECT("BE47")+INDIRECT("BM47")</f>
        <v>0</v>
      </c>
      <c r="L47" s="33">
        <f ca="1">INDIRECT("Z47")+INDIRECT("AH47")+INDIRECT("AP47")+INDIRECT("AX47")+INDIRECT("BF47")+INDIRECT("BN47")</f>
        <v>0</v>
      </c>
      <c r="M47" s="33">
        <f ca="1">INDIRECT("AA47")+INDIRECT("AI47")+INDIRECT("AQ47")+INDIRECT("AY47")+INDIRECT("BG47")+INDIRECT("BO47")</f>
        <v>0</v>
      </c>
      <c r="N47" s="32">
        <f ca="1">INDIRECT("T47")+INDIRECT("U47")+INDIRECT("V47")+INDIRECT("W47")+INDIRECT("X47")+INDIRECT("Y47")+INDIRECT("Z47")+INDIRECT("AA47")</f>
        <v>0</v>
      </c>
      <c r="O47" s="33">
        <f ca="1">INDIRECT("AB47")+INDIRECT("AC47")+INDIRECT("AD47")+INDIRECT("AE47")+INDIRECT("AF47")+INDIRECT("AG47")+INDIRECT("AH47")+INDIRECT("AI47")</f>
        <v>660</v>
      </c>
      <c r="P47" s="33">
        <f ca="1">INDIRECT("AJ47")+INDIRECT("AK47")+INDIRECT("AL47")+INDIRECT("AM47")+INDIRECT("AN47")+INDIRECT("AO47")+INDIRECT("AP47")+INDIRECT("AQ47")</f>
        <v>0</v>
      </c>
      <c r="Q47" s="33">
        <f ca="1">INDIRECT("AR47")+INDIRECT("AS47")+INDIRECT("AT47")+INDIRECT("AU47")+INDIRECT("AV47")+INDIRECT("AW47")+INDIRECT("AX47")+INDIRECT("AY47")</f>
        <v>0</v>
      </c>
      <c r="R47" s="33">
        <f ca="1">INDIRECT("AZ47")+INDIRECT("BA47")+INDIRECT("BB47")+INDIRECT("BC47")+INDIRECT("BD47")+INDIRECT("BE47")+INDIRECT("BF47")+INDIRECT("BG47")</f>
        <v>0</v>
      </c>
      <c r="S47" s="33">
        <f ca="1">INDIRECT("BH47")+INDIRECT("BI47")+INDIRECT("BJ47")+INDIRECT("BK47")+INDIRECT("BL47")+INDIRECT("BM47")+INDIRECT("BN47")+INDIRECT("BO47")</f>
        <v>0</v>
      </c>
      <c r="T47" s="34"/>
      <c r="U47" s="35"/>
      <c r="V47" s="35"/>
      <c r="W47" s="35"/>
      <c r="X47" s="35"/>
      <c r="Y47" s="35"/>
      <c r="Z47" s="35"/>
      <c r="AA47" s="35"/>
      <c r="AB47" s="34"/>
      <c r="AC47" s="35"/>
      <c r="AD47" s="35"/>
      <c r="AE47" s="35">
        <v>660</v>
      </c>
      <c r="AF47" s="35"/>
      <c r="AG47" s="35"/>
      <c r="AH47" s="35"/>
      <c r="AI47" s="35"/>
      <c r="AJ47" s="34"/>
      <c r="AK47" s="35"/>
      <c r="AL47" s="35"/>
      <c r="AM47" s="35"/>
      <c r="AN47" s="35"/>
      <c r="AO47" s="35"/>
      <c r="AP47" s="35"/>
      <c r="AQ47" s="35"/>
      <c r="AR47" s="34"/>
      <c r="AS47" s="35"/>
      <c r="AT47" s="35"/>
      <c r="AU47" s="35"/>
      <c r="AV47" s="35"/>
      <c r="AW47" s="35"/>
      <c r="AX47" s="35"/>
      <c r="AY47" s="35"/>
      <c r="AZ47" s="34"/>
      <c r="BA47" s="35"/>
      <c r="BB47" s="35"/>
      <c r="BC47" s="35"/>
      <c r="BD47" s="35"/>
      <c r="BE47" s="35"/>
      <c r="BF47" s="35"/>
      <c r="BG47" s="35"/>
      <c r="BH47" s="34"/>
      <c r="BI47" s="35"/>
      <c r="BJ47" s="35"/>
      <c r="BK47" s="35"/>
      <c r="BL47" s="35"/>
      <c r="BM47" s="35"/>
      <c r="BN47" s="35"/>
      <c r="BO47" s="36"/>
      <c r="BP47" s="9">
        <v>20600002200</v>
      </c>
      <c r="BQ47" s="1" t="s">
        <v>3</v>
      </c>
      <c r="BR47" s="1" t="s">
        <v>0</v>
      </c>
      <c r="BS47" s="1" t="s">
        <v>0</v>
      </c>
      <c r="BT47" s="1" t="s">
        <v>0</v>
      </c>
      <c r="BU47" s="1" t="s">
        <v>0</v>
      </c>
      <c r="BW47" s="1">
        <f ca="1">INDIRECT("T47")+2*INDIRECT("AB47")+3*INDIRECT("AJ47")+4*INDIRECT("AR47")+5*INDIRECT("AZ47")+6*INDIRECT("BH47")</f>
        <v>0</v>
      </c>
      <c r="BX47" s="1">
        <v>0</v>
      </c>
      <c r="BY47" s="1">
        <f ca="1">INDIRECT("U47")+2*INDIRECT("AC47")+3*INDIRECT("AK47")+4*INDIRECT("AS47")+5*INDIRECT("BA47")+6*INDIRECT("BI47")</f>
        <v>0</v>
      </c>
      <c r="BZ47" s="1">
        <v>0</v>
      </c>
      <c r="CA47" s="1">
        <f ca="1">INDIRECT("V47")+2*INDIRECT("AD47")+3*INDIRECT("AL47")+4*INDIRECT("AT47")+5*INDIRECT("BB47")+6*INDIRECT("BJ47")</f>
        <v>0</v>
      </c>
      <c r="CB47" s="1">
        <v>0</v>
      </c>
      <c r="CC47" s="1">
        <f ca="1">INDIRECT("W47")+2*INDIRECT("AE47")+3*INDIRECT("AM47")+4*INDIRECT("AU47")+5*INDIRECT("BC47")+6*INDIRECT("BK47")</f>
        <v>1320</v>
      </c>
      <c r="CD47" s="1">
        <v>1320</v>
      </c>
      <c r="CE47" s="1">
        <f ca="1">INDIRECT("X47")+2*INDIRECT("AF47")+3*INDIRECT("AN47")+4*INDIRECT("AV47")+5*INDIRECT("BD47")+6*INDIRECT("BL47")</f>
        <v>0</v>
      </c>
      <c r="CF47" s="1">
        <v>0</v>
      </c>
      <c r="CG47" s="1">
        <f ca="1">INDIRECT("Y47")+2*INDIRECT("AG47")+3*INDIRECT("AO47")+4*INDIRECT("AW47")+5*INDIRECT("BE47")+6*INDIRECT("BM47")</f>
        <v>0</v>
      </c>
      <c r="CH47" s="1">
        <v>0</v>
      </c>
      <c r="CI47" s="1">
        <f ca="1">INDIRECT("Z47")+2*INDIRECT("AH47")+3*INDIRECT("AP47")+4*INDIRECT("AX47")+5*INDIRECT("BF47")+6*INDIRECT("BN47")</f>
        <v>0</v>
      </c>
      <c r="CJ47" s="1">
        <v>0</v>
      </c>
      <c r="CK47" s="1">
        <f ca="1">INDIRECT("AA47")+2*INDIRECT("AI47")+3*INDIRECT("AQ47")+4*INDIRECT("AY47")+5*INDIRECT("BG47")+6*INDIRECT("BO47")</f>
        <v>0</v>
      </c>
      <c r="CL47" s="1">
        <v>0</v>
      </c>
      <c r="CM47" s="1">
        <f ca="1">INDIRECT("T47")+2*INDIRECT("U47")+3*INDIRECT("V47")+4*INDIRECT("W47")+5*INDIRECT("X47")+6*INDIRECT("Y47")+7*INDIRECT("Z47")+8*INDIRECT("AA47")</f>
        <v>0</v>
      </c>
      <c r="CN47" s="1">
        <v>0</v>
      </c>
      <c r="CO47" s="1">
        <f ca="1">INDIRECT("AB47")+2*INDIRECT("AC47")+3*INDIRECT("AD47")+4*INDIRECT("AE47")+5*INDIRECT("AF47")+6*INDIRECT("AG47")+7*INDIRECT("AH47")+8*INDIRECT("AI47")</f>
        <v>2640</v>
      </c>
      <c r="CP47" s="1">
        <v>2640</v>
      </c>
      <c r="CQ47" s="1">
        <f ca="1">INDIRECT("AJ47")+2*INDIRECT("AK47")+3*INDIRECT("AL47")+4*INDIRECT("AM47")+5*INDIRECT("AN47")+6*INDIRECT("AO47")+7*INDIRECT("AP47")+8*INDIRECT("AQ47")</f>
        <v>0</v>
      </c>
      <c r="CR47" s="1">
        <v>0</v>
      </c>
      <c r="CS47" s="1">
        <f ca="1">INDIRECT("AR47")+2*INDIRECT("AS47")+3*INDIRECT("AT47")+4*INDIRECT("AU47")+5*INDIRECT("AV47")+6*INDIRECT("AW47")+7*INDIRECT("AX47")+8*INDIRECT("AY47")</f>
        <v>0</v>
      </c>
      <c r="CT47" s="1">
        <v>0</v>
      </c>
      <c r="CU47" s="1">
        <f ca="1">INDIRECT("AZ47")+2*INDIRECT("BA47")+3*INDIRECT("BB47")+4*INDIRECT("BC47")+5*INDIRECT("BD47")+6*INDIRECT("BE47")+7*INDIRECT("BF47")+8*INDIRECT("BG47")</f>
        <v>0</v>
      </c>
      <c r="CV47" s="1">
        <v>0</v>
      </c>
      <c r="CW47" s="1">
        <f ca="1">INDIRECT("BH47")+2*INDIRECT("BI47")+3*INDIRECT("BJ47")+4*INDIRECT("BK47")+5*INDIRECT("BL47")+6*INDIRECT("BM47")+7*INDIRECT("BN47")+8*INDIRECT("BO47")</f>
        <v>0</v>
      </c>
      <c r="CX47" s="1">
        <v>0</v>
      </c>
    </row>
    <row r="48" spans="1:73" ht="11.25">
      <c r="A48" s="1" t="s">
        <v>0</v>
      </c>
      <c r="B48" s="1" t="s">
        <v>0</v>
      </c>
      <c r="C48" s="1" t="s">
        <v>4</v>
      </c>
      <c r="D48" s="1" t="s">
        <v>33</v>
      </c>
      <c r="E48" s="1" t="s">
        <v>7</v>
      </c>
      <c r="F48" s="7">
        <f>SUM(F47:F47)</f>
        <v>0</v>
      </c>
      <c r="G48" s="6">
        <f>SUM(G47:G47)</f>
        <v>0</v>
      </c>
      <c r="H48" s="6">
        <f>SUM(H47:H47)</f>
        <v>0</v>
      </c>
      <c r="I48" s="6">
        <f>SUM(I47:I47)</f>
        <v>660</v>
      </c>
      <c r="J48" s="6">
        <f>SUM(J47:J47)</f>
        <v>0</v>
      </c>
      <c r="K48" s="6">
        <f>SUM(K47:K47)</f>
        <v>0</v>
      </c>
      <c r="L48" s="6">
        <f>SUM(L47:L47)</f>
        <v>0</v>
      </c>
      <c r="M48" s="6">
        <f>SUM(M47:M47)</f>
        <v>0</v>
      </c>
      <c r="N48" s="7">
        <f>SUM(N47:N47)</f>
        <v>0</v>
      </c>
      <c r="O48" s="6">
        <f>SUM(O47:O47)</f>
        <v>660</v>
      </c>
      <c r="P48" s="6">
        <f>SUM(P47:P47)</f>
        <v>0</v>
      </c>
      <c r="Q48" s="6">
        <f>SUM(Q47:Q47)</f>
        <v>0</v>
      </c>
      <c r="R48" s="6">
        <f>SUM(R47:R47)</f>
        <v>0</v>
      </c>
      <c r="S48" s="6">
        <f>SUM(S47:S47)</f>
        <v>0</v>
      </c>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73" ht="11.25">
      <c r="A49" s="25"/>
      <c r="B49" s="25"/>
      <c r="C49" s="27" t="s">
        <v>95</v>
      </c>
      <c r="D49" s="26" t="s">
        <v>0</v>
      </c>
      <c r="E49" s="1" t="s">
        <v>0</v>
      </c>
      <c r="F49" s="7"/>
      <c r="G49" s="6"/>
      <c r="H49" s="6"/>
      <c r="I49" s="6"/>
      <c r="J49" s="6"/>
      <c r="K49" s="6"/>
      <c r="L49" s="6"/>
      <c r="M49" s="6"/>
      <c r="N49" s="7"/>
      <c r="O49" s="6"/>
      <c r="P49" s="6"/>
      <c r="Q49" s="6"/>
      <c r="R49" s="6"/>
      <c r="S49" s="6"/>
      <c r="T49" s="8"/>
      <c r="U49" s="5"/>
      <c r="V49" s="5"/>
      <c r="W49" s="5"/>
      <c r="X49" s="5"/>
      <c r="Y49" s="5"/>
      <c r="Z49" s="5"/>
      <c r="AA49" s="5"/>
      <c r="AB49" s="8"/>
      <c r="AC49" s="5"/>
      <c r="AD49" s="5"/>
      <c r="AE49" s="5"/>
      <c r="AF49" s="5"/>
      <c r="AG49" s="5"/>
      <c r="AH49" s="5"/>
      <c r="AI49" s="5"/>
      <c r="AJ49" s="8"/>
      <c r="AK49" s="5"/>
      <c r="AL49" s="5"/>
      <c r="AM49" s="5"/>
      <c r="AN49" s="5"/>
      <c r="AO49" s="5"/>
      <c r="AP49" s="5"/>
      <c r="AQ49" s="5"/>
      <c r="AR49" s="8"/>
      <c r="AS49" s="5"/>
      <c r="AT49" s="5"/>
      <c r="AU49" s="5"/>
      <c r="AV49" s="5"/>
      <c r="AW49" s="5"/>
      <c r="AX49" s="5"/>
      <c r="AY49" s="5"/>
      <c r="AZ49" s="8"/>
      <c r="BA49" s="5"/>
      <c r="BB49" s="5"/>
      <c r="BC49" s="5"/>
      <c r="BD49" s="5"/>
      <c r="BE49" s="5"/>
      <c r="BF49" s="5"/>
      <c r="BG49" s="5"/>
      <c r="BH49" s="8"/>
      <c r="BI49" s="5"/>
      <c r="BJ49" s="5"/>
      <c r="BK49" s="5"/>
      <c r="BL49" s="5"/>
      <c r="BM49" s="5"/>
      <c r="BN49" s="5"/>
      <c r="BO49" s="5"/>
      <c r="BP49" s="9">
        <v>0</v>
      </c>
      <c r="BQ49" s="1" t="s">
        <v>0</v>
      </c>
      <c r="BR49" s="1" t="s">
        <v>0</v>
      </c>
      <c r="BS49" s="1" t="s">
        <v>0</v>
      </c>
      <c r="BT49" s="1" t="s">
        <v>0</v>
      </c>
      <c r="BU49" s="1" t="s">
        <v>0</v>
      </c>
    </row>
    <row r="50" spans="1:102" ht="11.25">
      <c r="A50" s="30" t="s">
        <v>1</v>
      </c>
      <c r="B50" s="31" t="str">
        <f>HYPERLINK("http://www.dot.ca.gov/hq/transprog/stip2004/ff_sheets/04-2012n.xls","2012N")</f>
        <v>2012N</v>
      </c>
      <c r="C50" s="30" t="s">
        <v>0</v>
      </c>
      <c r="D50" s="30" t="s">
        <v>34</v>
      </c>
      <c r="E50" s="30" t="s">
        <v>3</v>
      </c>
      <c r="F50" s="32">
        <f ca="1">INDIRECT("T50")+INDIRECT("AB50")+INDIRECT("AJ50")+INDIRECT("AR50")+INDIRECT("AZ50")+INDIRECT("BH50")</f>
        <v>0</v>
      </c>
      <c r="G50" s="33">
        <f ca="1">INDIRECT("U50")+INDIRECT("AC50")+INDIRECT("AK50")+INDIRECT("AS50")+INDIRECT("BA50")+INDIRECT("BI50")</f>
        <v>0</v>
      </c>
      <c r="H50" s="33">
        <f ca="1">INDIRECT("V50")+INDIRECT("AD50")+INDIRECT("AL50")+INDIRECT("AT50")+INDIRECT("BB50")+INDIRECT("BJ50")</f>
        <v>0</v>
      </c>
      <c r="I50" s="33">
        <f ca="1">INDIRECT("W50")+INDIRECT("AE50")+INDIRECT("AM50")+INDIRECT("AU50")+INDIRECT("BC50")+INDIRECT("BK50")</f>
        <v>0</v>
      </c>
      <c r="J50" s="33">
        <f ca="1">INDIRECT("X50")+INDIRECT("AF50")+INDIRECT("AN50")+INDIRECT("AV50")+INDIRECT("BD50")+INDIRECT("BL50")</f>
        <v>71</v>
      </c>
      <c r="K50" s="33">
        <f ca="1">INDIRECT("Y50")+INDIRECT("AG50")+INDIRECT("AO50")+INDIRECT("AW50")+INDIRECT("BE50")+INDIRECT("BM50")</f>
        <v>0</v>
      </c>
      <c r="L50" s="33">
        <f ca="1">INDIRECT("Z50")+INDIRECT("AH50")+INDIRECT("AP50")+INDIRECT("AX50")+INDIRECT("BF50")+INDIRECT("BN50")</f>
        <v>0</v>
      </c>
      <c r="M50" s="33">
        <f ca="1">INDIRECT("AA50")+INDIRECT("AI50")+INDIRECT("AQ50")+INDIRECT("AY50")+INDIRECT("BG50")+INDIRECT("BO50")</f>
        <v>0</v>
      </c>
      <c r="N50" s="32">
        <f ca="1">INDIRECT("T50")+INDIRECT("U50")+INDIRECT("V50")+INDIRECT("W50")+INDIRECT("X50")+INDIRECT("Y50")+INDIRECT("Z50")+INDIRECT("AA50")</f>
        <v>0</v>
      </c>
      <c r="O50" s="33">
        <f ca="1">INDIRECT("AB50")+INDIRECT("AC50")+INDIRECT("AD50")+INDIRECT("AE50")+INDIRECT("AF50")+INDIRECT("AG50")+INDIRECT("AH50")+INDIRECT("AI50")</f>
        <v>67</v>
      </c>
      <c r="P50" s="33">
        <f ca="1">INDIRECT("AJ50")+INDIRECT("AK50")+INDIRECT("AL50")+INDIRECT("AM50")+INDIRECT("AN50")+INDIRECT("AO50")+INDIRECT("AP50")+INDIRECT("AQ50")</f>
        <v>0</v>
      </c>
      <c r="Q50" s="33">
        <f ca="1">INDIRECT("AR50")+INDIRECT("AS50")+INDIRECT("AT50")+INDIRECT("AU50")+INDIRECT("AV50")+INDIRECT("AW50")+INDIRECT("AX50")+INDIRECT("AY50")</f>
        <v>4</v>
      </c>
      <c r="R50" s="33">
        <f ca="1">INDIRECT("AZ50")+INDIRECT("BA50")+INDIRECT("BB50")+INDIRECT("BC50")+INDIRECT("BD50")+INDIRECT("BE50")+INDIRECT("BF50")+INDIRECT("BG50")</f>
        <v>0</v>
      </c>
      <c r="S50" s="33">
        <f ca="1">INDIRECT("BH50")+INDIRECT("BI50")+INDIRECT("BJ50")+INDIRECT("BK50")+INDIRECT("BL50")+INDIRECT("BM50")+INDIRECT("BN50")+INDIRECT("BO50")</f>
        <v>0</v>
      </c>
      <c r="T50" s="34"/>
      <c r="U50" s="35"/>
      <c r="V50" s="35"/>
      <c r="W50" s="35"/>
      <c r="X50" s="35"/>
      <c r="Y50" s="35"/>
      <c r="Z50" s="35"/>
      <c r="AA50" s="35"/>
      <c r="AB50" s="34"/>
      <c r="AC50" s="35"/>
      <c r="AD50" s="35"/>
      <c r="AE50" s="35"/>
      <c r="AF50" s="35">
        <v>67</v>
      </c>
      <c r="AG50" s="35"/>
      <c r="AH50" s="35"/>
      <c r="AI50" s="35"/>
      <c r="AJ50" s="34"/>
      <c r="AK50" s="35"/>
      <c r="AL50" s="35"/>
      <c r="AM50" s="35"/>
      <c r="AN50" s="35"/>
      <c r="AO50" s="35"/>
      <c r="AP50" s="35"/>
      <c r="AQ50" s="35"/>
      <c r="AR50" s="34"/>
      <c r="AS50" s="35"/>
      <c r="AT50" s="35"/>
      <c r="AU50" s="35"/>
      <c r="AV50" s="35">
        <v>4</v>
      </c>
      <c r="AW50" s="35"/>
      <c r="AX50" s="35"/>
      <c r="AY50" s="35"/>
      <c r="AZ50" s="34"/>
      <c r="BA50" s="35"/>
      <c r="BB50" s="35"/>
      <c r="BC50" s="35"/>
      <c r="BD50" s="35"/>
      <c r="BE50" s="35"/>
      <c r="BF50" s="35"/>
      <c r="BG50" s="35"/>
      <c r="BH50" s="34"/>
      <c r="BI50" s="35"/>
      <c r="BJ50" s="35"/>
      <c r="BK50" s="35"/>
      <c r="BL50" s="35"/>
      <c r="BM50" s="35"/>
      <c r="BN50" s="35"/>
      <c r="BO50" s="36"/>
      <c r="BP50" s="9">
        <v>20600002201</v>
      </c>
      <c r="BQ50" s="1" t="s">
        <v>3</v>
      </c>
      <c r="BR50" s="1" t="s">
        <v>0</v>
      </c>
      <c r="BS50" s="1" t="s">
        <v>0</v>
      </c>
      <c r="BT50" s="1" t="s">
        <v>0</v>
      </c>
      <c r="BU50" s="1" t="s">
        <v>0</v>
      </c>
      <c r="BW50" s="1">
        <f ca="1">INDIRECT("T50")+2*INDIRECT("AB50")+3*INDIRECT("AJ50")+4*INDIRECT("AR50")+5*INDIRECT("AZ50")+6*INDIRECT("BH50")</f>
        <v>0</v>
      </c>
      <c r="BX50" s="1">
        <v>0</v>
      </c>
      <c r="BY50" s="1">
        <f ca="1">INDIRECT("U50")+2*INDIRECT("AC50")+3*INDIRECT("AK50")+4*INDIRECT("AS50")+5*INDIRECT("BA50")+6*INDIRECT("BI50")</f>
        <v>0</v>
      </c>
      <c r="BZ50" s="1">
        <v>0</v>
      </c>
      <c r="CA50" s="1">
        <f ca="1">INDIRECT("V50")+2*INDIRECT("AD50")+3*INDIRECT("AL50")+4*INDIRECT("AT50")+5*INDIRECT("BB50")+6*INDIRECT("BJ50")</f>
        <v>0</v>
      </c>
      <c r="CB50" s="1">
        <v>0</v>
      </c>
      <c r="CC50" s="1">
        <f ca="1">INDIRECT("W50")+2*INDIRECT("AE50")+3*INDIRECT("AM50")+4*INDIRECT("AU50")+5*INDIRECT("BC50")+6*INDIRECT("BK50")</f>
        <v>0</v>
      </c>
      <c r="CD50" s="1">
        <v>0</v>
      </c>
      <c r="CE50" s="1">
        <f ca="1">INDIRECT("X50")+2*INDIRECT("AF50")+3*INDIRECT("AN50")+4*INDIRECT("AV50")+5*INDIRECT("BD50")+6*INDIRECT("BL50")</f>
        <v>150</v>
      </c>
      <c r="CF50" s="1">
        <v>150</v>
      </c>
      <c r="CG50" s="1">
        <f ca="1">INDIRECT("Y50")+2*INDIRECT("AG50")+3*INDIRECT("AO50")+4*INDIRECT("AW50")+5*INDIRECT("BE50")+6*INDIRECT("BM50")</f>
        <v>0</v>
      </c>
      <c r="CH50" s="1">
        <v>0</v>
      </c>
      <c r="CI50" s="1">
        <f ca="1">INDIRECT("Z50")+2*INDIRECT("AH50")+3*INDIRECT("AP50")+4*INDIRECT("AX50")+5*INDIRECT("BF50")+6*INDIRECT("BN50")</f>
        <v>0</v>
      </c>
      <c r="CJ50" s="1">
        <v>0</v>
      </c>
      <c r="CK50" s="1">
        <f ca="1">INDIRECT("AA50")+2*INDIRECT("AI50")+3*INDIRECT("AQ50")+4*INDIRECT("AY50")+5*INDIRECT("BG50")+6*INDIRECT("BO50")</f>
        <v>0</v>
      </c>
      <c r="CL50" s="1">
        <v>0</v>
      </c>
      <c r="CM50" s="1">
        <f ca="1">INDIRECT("T50")+2*INDIRECT("U50")+3*INDIRECT("V50")+4*INDIRECT("W50")+5*INDIRECT("X50")+6*INDIRECT("Y50")+7*INDIRECT("Z50")+8*INDIRECT("AA50")</f>
        <v>0</v>
      </c>
      <c r="CN50" s="1">
        <v>0</v>
      </c>
      <c r="CO50" s="1">
        <f ca="1">INDIRECT("AB50")+2*INDIRECT("AC50")+3*INDIRECT("AD50")+4*INDIRECT("AE50")+5*INDIRECT("AF50")+6*INDIRECT("AG50")+7*INDIRECT("AH50")+8*INDIRECT("AI50")</f>
        <v>335</v>
      </c>
      <c r="CP50" s="1">
        <v>335</v>
      </c>
      <c r="CQ50" s="1">
        <f ca="1">INDIRECT("AJ50")+2*INDIRECT("AK50")+3*INDIRECT("AL50")+4*INDIRECT("AM50")+5*INDIRECT("AN50")+6*INDIRECT("AO50")+7*INDIRECT("AP50")+8*INDIRECT("AQ50")</f>
        <v>0</v>
      </c>
      <c r="CR50" s="1">
        <v>0</v>
      </c>
      <c r="CS50" s="1">
        <f ca="1">INDIRECT("AR50")+2*INDIRECT("AS50")+3*INDIRECT("AT50")+4*INDIRECT("AU50")+5*INDIRECT("AV50")+6*INDIRECT("AW50")+7*INDIRECT("AX50")+8*INDIRECT("AY50")</f>
        <v>20</v>
      </c>
      <c r="CT50" s="1">
        <v>20</v>
      </c>
      <c r="CU50" s="1">
        <f ca="1">INDIRECT("AZ50")+2*INDIRECT("BA50")+3*INDIRECT("BB50")+4*INDIRECT("BC50")+5*INDIRECT("BD50")+6*INDIRECT("BE50")+7*INDIRECT("BF50")+8*INDIRECT("BG50")</f>
        <v>0</v>
      </c>
      <c r="CV50" s="1">
        <v>0</v>
      </c>
      <c r="CW50" s="1">
        <f ca="1">INDIRECT("BH50")+2*INDIRECT("BI50")+3*INDIRECT("BJ50")+4*INDIRECT("BK50")+5*INDIRECT("BL50")+6*INDIRECT("BM50")+7*INDIRECT("BN50")+8*INDIRECT("BO50")</f>
        <v>0</v>
      </c>
      <c r="CX50" s="1">
        <v>0</v>
      </c>
    </row>
    <row r="51" spans="1:102" ht="11.25">
      <c r="A51" s="1" t="s">
        <v>0</v>
      </c>
      <c r="B51" s="1" t="s">
        <v>0</v>
      </c>
      <c r="C51" s="1" t="s">
        <v>4</v>
      </c>
      <c r="D51" s="1" t="s">
        <v>35</v>
      </c>
      <c r="E51" s="1" t="s">
        <v>6</v>
      </c>
      <c r="F51" s="7">
        <f ca="1">INDIRECT("T51")+INDIRECT("AB51")+INDIRECT("AJ51")+INDIRECT("AR51")+INDIRECT("AZ51")+INDIRECT("BH51")</f>
        <v>0</v>
      </c>
      <c r="G51" s="6">
        <f ca="1">INDIRECT("U51")+INDIRECT("AC51")+INDIRECT("AK51")+INDIRECT("AS51")+INDIRECT("BA51")+INDIRECT("BI51")</f>
        <v>0</v>
      </c>
      <c r="H51" s="6">
        <f ca="1">INDIRECT("V51")+INDIRECT("AD51")+INDIRECT("AL51")+INDIRECT("AT51")+INDIRECT("BB51")+INDIRECT("BJ51")</f>
        <v>4</v>
      </c>
      <c r="I51" s="6">
        <f ca="1">INDIRECT("W51")+INDIRECT("AE51")+INDIRECT("AM51")+INDIRECT("AU51")+INDIRECT("BC51")+INDIRECT("BK51")</f>
        <v>0</v>
      </c>
      <c r="J51" s="6">
        <f ca="1">INDIRECT("X51")+INDIRECT("AF51")+INDIRECT("AN51")+INDIRECT("AV51")+INDIRECT("BD51")+INDIRECT("BL51")</f>
        <v>0</v>
      </c>
      <c r="K51" s="6">
        <f ca="1">INDIRECT("Y51")+INDIRECT("AG51")+INDIRECT("AO51")+INDIRECT("AW51")+INDIRECT("BE51")+INDIRECT("BM51")</f>
        <v>0</v>
      </c>
      <c r="L51" s="6">
        <f ca="1">INDIRECT("Z51")+INDIRECT("AH51")+INDIRECT("AP51")+INDIRECT("AX51")+INDIRECT("BF51")+INDIRECT("BN51")</f>
        <v>0</v>
      </c>
      <c r="M51" s="6">
        <f ca="1">INDIRECT("AA51")+INDIRECT("AI51")+INDIRECT("AQ51")+INDIRECT("AY51")+INDIRECT("BG51")+INDIRECT("BO51")</f>
        <v>0</v>
      </c>
      <c r="N51" s="7">
        <f ca="1">INDIRECT("T51")+INDIRECT("U51")+INDIRECT("V51")+INDIRECT("W51")+INDIRECT("X51")+INDIRECT("Y51")+INDIRECT("Z51")+INDIRECT("AA51")</f>
        <v>0</v>
      </c>
      <c r="O51" s="6">
        <f ca="1">INDIRECT("AB51")+INDIRECT("AC51")+INDIRECT("AD51")+INDIRECT("AE51")+INDIRECT("AF51")+INDIRECT("AG51")+INDIRECT("AH51")+INDIRECT("AI51")</f>
        <v>4</v>
      </c>
      <c r="P51" s="6">
        <f ca="1">INDIRECT("AJ51")+INDIRECT("AK51")+INDIRECT("AL51")+INDIRECT("AM51")+INDIRECT("AN51")+INDIRECT("AO51")+INDIRECT("AP51")+INDIRECT("AQ51")</f>
        <v>0</v>
      </c>
      <c r="Q51" s="6">
        <f ca="1">INDIRECT("AR51")+INDIRECT("AS51")+INDIRECT("AT51")+INDIRECT("AU51")+INDIRECT("AV51")+INDIRECT("AW51")+INDIRECT("AX51")+INDIRECT("AY51")</f>
        <v>0</v>
      </c>
      <c r="R51" s="6">
        <f ca="1">INDIRECT("AZ51")+INDIRECT("BA51")+INDIRECT("BB51")+INDIRECT("BC51")+INDIRECT("BD51")+INDIRECT("BE51")+INDIRECT("BF51")+INDIRECT("BG51")</f>
        <v>0</v>
      </c>
      <c r="S51" s="6">
        <f ca="1">INDIRECT("BH51")+INDIRECT("BI51")+INDIRECT("BJ51")+INDIRECT("BK51")+INDIRECT("BL51")+INDIRECT("BM51")+INDIRECT("BN51")+INDIRECT("BO51")</f>
        <v>0</v>
      </c>
      <c r="T51" s="28"/>
      <c r="U51" s="29"/>
      <c r="V51" s="29"/>
      <c r="W51" s="29"/>
      <c r="X51" s="29"/>
      <c r="Y51" s="29"/>
      <c r="Z51" s="29"/>
      <c r="AA51" s="29"/>
      <c r="AB51" s="28"/>
      <c r="AC51" s="29"/>
      <c r="AD51" s="29">
        <v>4</v>
      </c>
      <c r="AE51" s="29"/>
      <c r="AF51" s="29"/>
      <c r="AG51" s="29"/>
      <c r="AH51" s="29"/>
      <c r="AI51" s="29"/>
      <c r="AJ51" s="28"/>
      <c r="AK51" s="29"/>
      <c r="AL51" s="29"/>
      <c r="AM51" s="29"/>
      <c r="AN51" s="29"/>
      <c r="AO51" s="29"/>
      <c r="AP51" s="29"/>
      <c r="AQ51" s="29"/>
      <c r="AR51" s="28"/>
      <c r="AS51" s="29"/>
      <c r="AT51" s="29"/>
      <c r="AU51" s="29"/>
      <c r="AV51" s="29"/>
      <c r="AW51" s="29"/>
      <c r="AX51" s="29"/>
      <c r="AY51" s="29"/>
      <c r="AZ51" s="28"/>
      <c r="BA51" s="29"/>
      <c r="BB51" s="29"/>
      <c r="BC51" s="29"/>
      <c r="BD51" s="29"/>
      <c r="BE51" s="29"/>
      <c r="BF51" s="29"/>
      <c r="BG51" s="29"/>
      <c r="BH51" s="28"/>
      <c r="BI51" s="29"/>
      <c r="BJ51" s="29"/>
      <c r="BK51" s="29"/>
      <c r="BL51" s="29"/>
      <c r="BM51" s="29"/>
      <c r="BN51" s="29"/>
      <c r="BO51" s="29"/>
      <c r="BP51" s="9">
        <v>0</v>
      </c>
      <c r="BQ51" s="1" t="s">
        <v>0</v>
      </c>
      <c r="BR51" s="1" t="s">
        <v>0</v>
      </c>
      <c r="BS51" s="1" t="s">
        <v>0</v>
      </c>
      <c r="BT51" s="1" t="s">
        <v>0</v>
      </c>
      <c r="BU51" s="1" t="s">
        <v>0</v>
      </c>
      <c r="BW51" s="1">
        <f ca="1">INDIRECT("T51")+2*INDIRECT("AB51")+3*INDIRECT("AJ51")+4*INDIRECT("AR51")+5*INDIRECT("AZ51")+6*INDIRECT("BH51")</f>
        <v>0</v>
      </c>
      <c r="BX51" s="1">
        <v>0</v>
      </c>
      <c r="BY51" s="1">
        <f ca="1">INDIRECT("U51")+2*INDIRECT("AC51")+3*INDIRECT("AK51")+4*INDIRECT("AS51")+5*INDIRECT("BA51")+6*INDIRECT("BI51")</f>
        <v>0</v>
      </c>
      <c r="BZ51" s="1">
        <v>0</v>
      </c>
      <c r="CA51" s="1">
        <f ca="1">INDIRECT("V51")+2*INDIRECT("AD51")+3*INDIRECT("AL51")+4*INDIRECT("AT51")+5*INDIRECT("BB51")+6*INDIRECT("BJ51")</f>
        <v>8</v>
      </c>
      <c r="CB51" s="1">
        <v>8</v>
      </c>
      <c r="CC51" s="1">
        <f ca="1">INDIRECT("W51")+2*INDIRECT("AE51")+3*INDIRECT("AM51")+4*INDIRECT("AU51")+5*INDIRECT("BC51")+6*INDIRECT("BK51")</f>
        <v>0</v>
      </c>
      <c r="CD51" s="1">
        <v>0</v>
      </c>
      <c r="CE51" s="1">
        <f ca="1">INDIRECT("X51")+2*INDIRECT("AF51")+3*INDIRECT("AN51")+4*INDIRECT("AV51")+5*INDIRECT("BD51")+6*INDIRECT("BL51")</f>
        <v>0</v>
      </c>
      <c r="CF51" s="1">
        <v>0</v>
      </c>
      <c r="CG51" s="1">
        <f ca="1">INDIRECT("Y51")+2*INDIRECT("AG51")+3*INDIRECT("AO51")+4*INDIRECT("AW51")+5*INDIRECT("BE51")+6*INDIRECT("BM51")</f>
        <v>0</v>
      </c>
      <c r="CH51" s="1">
        <v>0</v>
      </c>
      <c r="CI51" s="1">
        <f ca="1">INDIRECT("Z51")+2*INDIRECT("AH51")+3*INDIRECT("AP51")+4*INDIRECT("AX51")+5*INDIRECT("BF51")+6*INDIRECT("BN51")</f>
        <v>0</v>
      </c>
      <c r="CJ51" s="1">
        <v>0</v>
      </c>
      <c r="CK51" s="1">
        <f ca="1">INDIRECT("AA51")+2*INDIRECT("AI51")+3*INDIRECT("AQ51")+4*INDIRECT("AY51")+5*INDIRECT("BG51")+6*INDIRECT("BO51")</f>
        <v>0</v>
      </c>
      <c r="CL51" s="1">
        <v>0</v>
      </c>
      <c r="CM51" s="1">
        <f ca="1">INDIRECT("T51")+2*INDIRECT("U51")+3*INDIRECT("V51")+4*INDIRECT("W51")+5*INDIRECT("X51")+6*INDIRECT("Y51")+7*INDIRECT("Z51")+8*INDIRECT("AA51")</f>
        <v>0</v>
      </c>
      <c r="CN51" s="1">
        <v>0</v>
      </c>
      <c r="CO51" s="1">
        <f ca="1">INDIRECT("AB51")+2*INDIRECT("AC51")+3*INDIRECT("AD51")+4*INDIRECT("AE51")+5*INDIRECT("AF51")+6*INDIRECT("AG51")+7*INDIRECT("AH51")+8*INDIRECT("AI51")</f>
        <v>12</v>
      </c>
      <c r="CP51" s="1">
        <v>12</v>
      </c>
      <c r="CQ51" s="1">
        <f ca="1">INDIRECT("AJ51")+2*INDIRECT("AK51")+3*INDIRECT("AL51")+4*INDIRECT("AM51")+5*INDIRECT("AN51")+6*INDIRECT("AO51")+7*INDIRECT("AP51")+8*INDIRECT("AQ51")</f>
        <v>0</v>
      </c>
      <c r="CR51" s="1">
        <v>0</v>
      </c>
      <c r="CS51" s="1">
        <f ca="1">INDIRECT("AR51")+2*INDIRECT("AS51")+3*INDIRECT("AT51")+4*INDIRECT("AU51")+5*INDIRECT("AV51")+6*INDIRECT("AW51")+7*INDIRECT("AX51")+8*INDIRECT("AY51")</f>
        <v>0</v>
      </c>
      <c r="CT51" s="1">
        <v>0</v>
      </c>
      <c r="CU51" s="1">
        <f ca="1">INDIRECT("AZ51")+2*INDIRECT("BA51")+3*INDIRECT("BB51")+4*INDIRECT("BC51")+5*INDIRECT("BD51")+6*INDIRECT("BE51")+7*INDIRECT("BF51")+8*INDIRECT("BG51")</f>
        <v>0</v>
      </c>
      <c r="CV51" s="1">
        <v>0</v>
      </c>
      <c r="CW51" s="1">
        <f ca="1">INDIRECT("BH51")+2*INDIRECT("BI51")+3*INDIRECT("BJ51")+4*INDIRECT("BK51")+5*INDIRECT("BL51")+6*INDIRECT("BM51")+7*INDIRECT("BN51")+8*INDIRECT("BO51")</f>
        <v>0</v>
      </c>
      <c r="CX51" s="1">
        <v>0</v>
      </c>
    </row>
    <row r="52" spans="1:73" ht="11.25">
      <c r="A52" s="25"/>
      <c r="B52" s="25"/>
      <c r="C52" s="27" t="s">
        <v>95</v>
      </c>
      <c r="D52" s="26" t="s">
        <v>0</v>
      </c>
      <c r="E52" s="1" t="s">
        <v>7</v>
      </c>
      <c r="F52" s="7">
        <f>SUM(F50:F51)</f>
        <v>0</v>
      </c>
      <c r="G52" s="6">
        <f>SUM(G50:G51)</f>
        <v>0</v>
      </c>
      <c r="H52" s="6">
        <f>SUM(H50:H51)</f>
        <v>4</v>
      </c>
      <c r="I52" s="6">
        <f>SUM(I50:I51)</f>
        <v>0</v>
      </c>
      <c r="J52" s="6">
        <f>SUM(J50:J51)</f>
        <v>71</v>
      </c>
      <c r="K52" s="6">
        <f>SUM(K50:K51)</f>
        <v>0</v>
      </c>
      <c r="L52" s="6">
        <f>SUM(L50:L51)</f>
        <v>0</v>
      </c>
      <c r="M52" s="6">
        <f>SUM(M50:M51)</f>
        <v>0</v>
      </c>
      <c r="N52" s="7">
        <f>SUM(N50:N51)</f>
        <v>0</v>
      </c>
      <c r="O52" s="6">
        <f>SUM(O50:O51)</f>
        <v>71</v>
      </c>
      <c r="P52" s="6">
        <f>SUM(P50:P51)</f>
        <v>0</v>
      </c>
      <c r="Q52" s="6">
        <f>SUM(Q50:Q51)</f>
        <v>4</v>
      </c>
      <c r="R52" s="6">
        <f>SUM(R50:R51)</f>
        <v>0</v>
      </c>
      <c r="S52" s="6">
        <f>SUM(S50:S51)</f>
        <v>0</v>
      </c>
      <c r="T52" s="8"/>
      <c r="U52" s="5"/>
      <c r="V52" s="5"/>
      <c r="W52" s="5"/>
      <c r="X52" s="5"/>
      <c r="Y52" s="5"/>
      <c r="Z52" s="5"/>
      <c r="AA52" s="5"/>
      <c r="AB52" s="8"/>
      <c r="AC52" s="5"/>
      <c r="AD52" s="5"/>
      <c r="AE52" s="5"/>
      <c r="AF52" s="5"/>
      <c r="AG52" s="5"/>
      <c r="AH52" s="5"/>
      <c r="AI52" s="5"/>
      <c r="AJ52" s="8"/>
      <c r="AK52" s="5"/>
      <c r="AL52" s="5"/>
      <c r="AM52" s="5"/>
      <c r="AN52" s="5"/>
      <c r="AO52" s="5"/>
      <c r="AP52" s="5"/>
      <c r="AQ52" s="5"/>
      <c r="AR52" s="8"/>
      <c r="AS52" s="5"/>
      <c r="AT52" s="5"/>
      <c r="AU52" s="5"/>
      <c r="AV52" s="5"/>
      <c r="AW52" s="5"/>
      <c r="AX52" s="5"/>
      <c r="AY52" s="5"/>
      <c r="AZ52" s="8"/>
      <c r="BA52" s="5"/>
      <c r="BB52" s="5"/>
      <c r="BC52" s="5"/>
      <c r="BD52" s="5"/>
      <c r="BE52" s="5"/>
      <c r="BF52" s="5"/>
      <c r="BG52" s="5"/>
      <c r="BH52" s="8"/>
      <c r="BI52" s="5"/>
      <c r="BJ52" s="5"/>
      <c r="BK52" s="5"/>
      <c r="BL52" s="5"/>
      <c r="BM52" s="5"/>
      <c r="BN52" s="5"/>
      <c r="BO52" s="5"/>
      <c r="BP52" s="9">
        <v>0</v>
      </c>
      <c r="BQ52" s="1" t="s">
        <v>0</v>
      </c>
      <c r="BR52" s="1" t="s">
        <v>0</v>
      </c>
      <c r="BS52" s="1" t="s">
        <v>0</v>
      </c>
      <c r="BT52" s="1" t="s">
        <v>0</v>
      </c>
      <c r="BU52" s="1" t="s">
        <v>0</v>
      </c>
    </row>
    <row r="53" spans="3:73" ht="11.25">
      <c r="C53" s="1" t="s">
        <v>0</v>
      </c>
      <c r="D53" s="1" t="s">
        <v>0</v>
      </c>
      <c r="E53" s="1" t="s">
        <v>0</v>
      </c>
      <c r="F53" s="7"/>
      <c r="G53" s="6"/>
      <c r="H53" s="6"/>
      <c r="I53" s="6"/>
      <c r="J53" s="6"/>
      <c r="K53" s="6"/>
      <c r="L53" s="6"/>
      <c r="M53" s="6"/>
      <c r="N53" s="7"/>
      <c r="O53" s="6"/>
      <c r="P53" s="6"/>
      <c r="Q53" s="6"/>
      <c r="R53" s="6"/>
      <c r="S53" s="6"/>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c r="BT53" s="1" t="s">
        <v>0</v>
      </c>
      <c r="BU53" s="1" t="s">
        <v>0</v>
      </c>
    </row>
    <row r="54" spans="1:102" ht="11.25">
      <c r="A54" s="30" t="s">
        <v>1</v>
      </c>
      <c r="B54" s="31" t="str">
        <f>HYPERLINK("http://www.dot.ca.gov/hq/transprog/stip2004/ff_sheets/04-2012p.xls","2012P")</f>
        <v>2012P</v>
      </c>
      <c r="C54" s="30" t="s">
        <v>0</v>
      </c>
      <c r="D54" s="30" t="s">
        <v>36</v>
      </c>
      <c r="E54" s="30" t="s">
        <v>3</v>
      </c>
      <c r="F54" s="32">
        <f ca="1">INDIRECT("T54")+INDIRECT("AB54")+INDIRECT("AJ54")+INDIRECT("AR54")+INDIRECT("AZ54")+INDIRECT("BH54")</f>
        <v>0</v>
      </c>
      <c r="G54" s="33">
        <f ca="1">INDIRECT("U54")+INDIRECT("AC54")+INDIRECT("AK54")+INDIRECT("AS54")+INDIRECT("BA54")+INDIRECT("BI54")</f>
        <v>0</v>
      </c>
      <c r="H54" s="33">
        <f ca="1">INDIRECT("V54")+INDIRECT("AD54")+INDIRECT("AL54")+INDIRECT("AT54")+INDIRECT("BB54")+INDIRECT("BJ54")</f>
        <v>0</v>
      </c>
      <c r="I54" s="33">
        <f ca="1">INDIRECT("W54")+INDIRECT("AE54")+INDIRECT("AM54")+INDIRECT("AU54")+INDIRECT("BC54")+INDIRECT("BK54")</f>
        <v>25</v>
      </c>
      <c r="J54" s="33">
        <f ca="1">INDIRECT("X54")+INDIRECT("AF54")+INDIRECT("AN54")+INDIRECT("AV54")+INDIRECT("BD54")+INDIRECT("BL54")</f>
        <v>194</v>
      </c>
      <c r="K54" s="33">
        <f ca="1">INDIRECT("Y54")+INDIRECT("AG54")+INDIRECT("AO54")+INDIRECT("AW54")+INDIRECT("BE54")+INDIRECT("BM54")</f>
        <v>0</v>
      </c>
      <c r="L54" s="33">
        <f ca="1">INDIRECT("Z54")+INDIRECT("AH54")+INDIRECT("AP54")+INDIRECT("AX54")+INDIRECT("BF54")+INDIRECT("BN54")</f>
        <v>0</v>
      </c>
      <c r="M54" s="33">
        <f ca="1">INDIRECT("AA54")+INDIRECT("AI54")+INDIRECT("AQ54")+INDIRECT("AY54")+INDIRECT("BG54")+INDIRECT("BO54")</f>
        <v>0</v>
      </c>
      <c r="N54" s="32">
        <f ca="1">INDIRECT("T54")+INDIRECT("U54")+INDIRECT("V54")+INDIRECT("W54")+INDIRECT("X54")+INDIRECT("Y54")+INDIRECT("Z54")+INDIRECT("AA54")</f>
        <v>0</v>
      </c>
      <c r="O54" s="33">
        <f ca="1">INDIRECT("AB54")+INDIRECT("AC54")+INDIRECT("AD54")+INDIRECT("AE54")+INDIRECT("AF54")+INDIRECT("AG54")+INDIRECT("AH54")+INDIRECT("AI54")</f>
        <v>194</v>
      </c>
      <c r="P54" s="33">
        <f ca="1">INDIRECT("AJ54")+INDIRECT("AK54")+INDIRECT("AL54")+INDIRECT("AM54")+INDIRECT("AN54")+INDIRECT("AO54")+INDIRECT("AP54")+INDIRECT("AQ54")</f>
        <v>0</v>
      </c>
      <c r="Q54" s="33">
        <f ca="1">INDIRECT("AR54")+INDIRECT("AS54")+INDIRECT("AT54")+INDIRECT("AU54")+INDIRECT("AV54")+INDIRECT("AW54")+INDIRECT("AX54")+INDIRECT("AY54")</f>
        <v>25</v>
      </c>
      <c r="R54" s="33">
        <f ca="1">INDIRECT("AZ54")+INDIRECT("BA54")+INDIRECT("BB54")+INDIRECT("BC54")+INDIRECT("BD54")+INDIRECT("BE54")+INDIRECT("BF54")+INDIRECT("BG54")</f>
        <v>0</v>
      </c>
      <c r="S54" s="33">
        <f ca="1">INDIRECT("BH54")+INDIRECT("BI54")+INDIRECT("BJ54")+INDIRECT("BK54")+INDIRECT("BL54")+INDIRECT("BM54")+INDIRECT("BN54")+INDIRECT("BO54")</f>
        <v>0</v>
      </c>
      <c r="T54" s="34"/>
      <c r="U54" s="35"/>
      <c r="V54" s="35"/>
      <c r="W54" s="35"/>
      <c r="X54" s="35"/>
      <c r="Y54" s="35"/>
      <c r="Z54" s="35"/>
      <c r="AA54" s="35"/>
      <c r="AB54" s="34"/>
      <c r="AC54" s="35"/>
      <c r="AD54" s="35"/>
      <c r="AE54" s="35"/>
      <c r="AF54" s="35">
        <v>194</v>
      </c>
      <c r="AG54" s="35"/>
      <c r="AH54" s="35"/>
      <c r="AI54" s="35"/>
      <c r="AJ54" s="34"/>
      <c r="AK54" s="35"/>
      <c r="AL54" s="35"/>
      <c r="AM54" s="35"/>
      <c r="AN54" s="35"/>
      <c r="AO54" s="35"/>
      <c r="AP54" s="35"/>
      <c r="AQ54" s="35"/>
      <c r="AR54" s="34"/>
      <c r="AS54" s="35"/>
      <c r="AT54" s="35"/>
      <c r="AU54" s="35">
        <v>25</v>
      </c>
      <c r="AV54" s="35"/>
      <c r="AW54" s="35"/>
      <c r="AX54" s="35"/>
      <c r="AY54" s="35"/>
      <c r="AZ54" s="34"/>
      <c r="BA54" s="35"/>
      <c r="BB54" s="35"/>
      <c r="BC54" s="35"/>
      <c r="BD54" s="35"/>
      <c r="BE54" s="35"/>
      <c r="BF54" s="35"/>
      <c r="BG54" s="35"/>
      <c r="BH54" s="34"/>
      <c r="BI54" s="35"/>
      <c r="BJ54" s="35"/>
      <c r="BK54" s="35"/>
      <c r="BL54" s="35"/>
      <c r="BM54" s="35"/>
      <c r="BN54" s="35"/>
      <c r="BO54" s="36"/>
      <c r="BP54" s="9">
        <v>20600002202</v>
      </c>
      <c r="BQ54" s="1" t="s">
        <v>3</v>
      </c>
      <c r="BR54" s="1" t="s">
        <v>0</v>
      </c>
      <c r="BS54" s="1" t="s">
        <v>0</v>
      </c>
      <c r="BT54" s="1" t="s">
        <v>0</v>
      </c>
      <c r="BU54" s="1" t="s">
        <v>0</v>
      </c>
      <c r="BW54" s="1">
        <f ca="1">INDIRECT("T54")+2*INDIRECT("AB54")+3*INDIRECT("AJ54")+4*INDIRECT("AR54")+5*INDIRECT("AZ54")+6*INDIRECT("BH54")</f>
        <v>0</v>
      </c>
      <c r="BX54" s="1">
        <v>0</v>
      </c>
      <c r="BY54" s="1">
        <f ca="1">INDIRECT("U54")+2*INDIRECT("AC54")+3*INDIRECT("AK54")+4*INDIRECT("AS54")+5*INDIRECT("BA54")+6*INDIRECT("BI54")</f>
        <v>0</v>
      </c>
      <c r="BZ54" s="1">
        <v>0</v>
      </c>
      <c r="CA54" s="1">
        <f ca="1">INDIRECT("V54")+2*INDIRECT("AD54")+3*INDIRECT("AL54")+4*INDIRECT("AT54")+5*INDIRECT("BB54")+6*INDIRECT("BJ54")</f>
        <v>0</v>
      </c>
      <c r="CB54" s="1">
        <v>0</v>
      </c>
      <c r="CC54" s="1">
        <f ca="1">INDIRECT("W54")+2*INDIRECT("AE54")+3*INDIRECT("AM54")+4*INDIRECT("AU54")+5*INDIRECT("BC54")+6*INDIRECT("BK54")</f>
        <v>100</v>
      </c>
      <c r="CD54" s="1">
        <v>100</v>
      </c>
      <c r="CE54" s="1">
        <f ca="1">INDIRECT("X54")+2*INDIRECT("AF54")+3*INDIRECT("AN54")+4*INDIRECT("AV54")+5*INDIRECT("BD54")+6*INDIRECT("BL54")</f>
        <v>388</v>
      </c>
      <c r="CF54" s="1">
        <v>388</v>
      </c>
      <c r="CG54" s="1">
        <f ca="1">INDIRECT("Y54")+2*INDIRECT("AG54")+3*INDIRECT("AO54")+4*INDIRECT("AW54")+5*INDIRECT("BE54")+6*INDIRECT("BM54")</f>
        <v>0</v>
      </c>
      <c r="CH54" s="1">
        <v>0</v>
      </c>
      <c r="CI54" s="1">
        <f ca="1">INDIRECT("Z54")+2*INDIRECT("AH54")+3*INDIRECT("AP54")+4*INDIRECT("AX54")+5*INDIRECT("BF54")+6*INDIRECT("BN54")</f>
        <v>0</v>
      </c>
      <c r="CJ54" s="1">
        <v>0</v>
      </c>
      <c r="CK54" s="1">
        <f ca="1">INDIRECT("AA54")+2*INDIRECT("AI54")+3*INDIRECT("AQ54")+4*INDIRECT("AY54")+5*INDIRECT("BG54")+6*INDIRECT("BO54")</f>
        <v>0</v>
      </c>
      <c r="CL54" s="1">
        <v>0</v>
      </c>
      <c r="CM54" s="1">
        <f ca="1">INDIRECT("T54")+2*INDIRECT("U54")+3*INDIRECT("V54")+4*INDIRECT("W54")+5*INDIRECT("X54")+6*INDIRECT("Y54")+7*INDIRECT("Z54")+8*INDIRECT("AA54")</f>
        <v>0</v>
      </c>
      <c r="CN54" s="1">
        <v>0</v>
      </c>
      <c r="CO54" s="1">
        <f ca="1">INDIRECT("AB54")+2*INDIRECT("AC54")+3*INDIRECT("AD54")+4*INDIRECT("AE54")+5*INDIRECT("AF54")+6*INDIRECT("AG54")+7*INDIRECT("AH54")+8*INDIRECT("AI54")</f>
        <v>970</v>
      </c>
      <c r="CP54" s="1">
        <v>970</v>
      </c>
      <c r="CQ54" s="1">
        <f ca="1">INDIRECT("AJ54")+2*INDIRECT("AK54")+3*INDIRECT("AL54")+4*INDIRECT("AM54")+5*INDIRECT("AN54")+6*INDIRECT("AO54")+7*INDIRECT("AP54")+8*INDIRECT("AQ54")</f>
        <v>0</v>
      </c>
      <c r="CR54" s="1">
        <v>0</v>
      </c>
      <c r="CS54" s="1">
        <f ca="1">INDIRECT("AR54")+2*INDIRECT("AS54")+3*INDIRECT("AT54")+4*INDIRECT("AU54")+5*INDIRECT("AV54")+6*INDIRECT("AW54")+7*INDIRECT("AX54")+8*INDIRECT("AY54")</f>
        <v>100</v>
      </c>
      <c r="CT54" s="1">
        <v>100</v>
      </c>
      <c r="CU54" s="1">
        <f ca="1">INDIRECT("AZ54")+2*INDIRECT("BA54")+3*INDIRECT("BB54")+4*INDIRECT("BC54")+5*INDIRECT("BD54")+6*INDIRECT("BE54")+7*INDIRECT("BF54")+8*INDIRECT("BG54")</f>
        <v>0</v>
      </c>
      <c r="CV54" s="1">
        <v>0</v>
      </c>
      <c r="CW54" s="1">
        <f ca="1">INDIRECT("BH54")+2*INDIRECT("BI54")+3*INDIRECT("BJ54")+4*INDIRECT("BK54")+5*INDIRECT("BL54")+6*INDIRECT("BM54")+7*INDIRECT("BN54")+8*INDIRECT("BO54")</f>
        <v>0</v>
      </c>
      <c r="CX54" s="1">
        <v>0</v>
      </c>
    </row>
    <row r="55" spans="1:73" ht="11.25">
      <c r="A55" s="1" t="s">
        <v>0</v>
      </c>
      <c r="B55" s="1" t="s">
        <v>0</v>
      </c>
      <c r="C55" s="1" t="s">
        <v>4</v>
      </c>
      <c r="D55" s="1" t="s">
        <v>37</v>
      </c>
      <c r="E55" s="1" t="s">
        <v>7</v>
      </c>
      <c r="F55" s="7">
        <f>SUM(F54:F54)</f>
        <v>0</v>
      </c>
      <c r="G55" s="6">
        <f>SUM(G54:G54)</f>
        <v>0</v>
      </c>
      <c r="H55" s="6">
        <f>SUM(H54:H54)</f>
        <v>0</v>
      </c>
      <c r="I55" s="6">
        <f>SUM(I54:I54)</f>
        <v>25</v>
      </c>
      <c r="J55" s="6">
        <f>SUM(J54:J54)</f>
        <v>194</v>
      </c>
      <c r="K55" s="6">
        <f>SUM(K54:K54)</f>
        <v>0</v>
      </c>
      <c r="L55" s="6">
        <f>SUM(L54:L54)</f>
        <v>0</v>
      </c>
      <c r="M55" s="6">
        <f>SUM(M54:M54)</f>
        <v>0</v>
      </c>
      <c r="N55" s="7">
        <f>SUM(N54:N54)</f>
        <v>0</v>
      </c>
      <c r="O55" s="6">
        <f>SUM(O54:O54)</f>
        <v>194</v>
      </c>
      <c r="P55" s="6">
        <f>SUM(P54:P54)</f>
        <v>0</v>
      </c>
      <c r="Q55" s="6">
        <f>SUM(Q54:Q54)</f>
        <v>25</v>
      </c>
      <c r="R55" s="6">
        <f>SUM(R54:R54)</f>
        <v>0</v>
      </c>
      <c r="S55" s="6">
        <f>SUM(S54:S54)</f>
        <v>0</v>
      </c>
      <c r="T55" s="8"/>
      <c r="U55" s="5"/>
      <c r="V55" s="5"/>
      <c r="W55" s="5"/>
      <c r="X55" s="5"/>
      <c r="Y55" s="5"/>
      <c r="Z55" s="5"/>
      <c r="AA55" s="5"/>
      <c r="AB55" s="8"/>
      <c r="AC55" s="5"/>
      <c r="AD55" s="5"/>
      <c r="AE55" s="5"/>
      <c r="AF55" s="5"/>
      <c r="AG55" s="5"/>
      <c r="AH55" s="5"/>
      <c r="AI55" s="5"/>
      <c r="AJ55" s="8"/>
      <c r="AK55" s="5"/>
      <c r="AL55" s="5"/>
      <c r="AM55" s="5"/>
      <c r="AN55" s="5"/>
      <c r="AO55" s="5"/>
      <c r="AP55" s="5"/>
      <c r="AQ55" s="5"/>
      <c r="AR55" s="8"/>
      <c r="AS55" s="5"/>
      <c r="AT55" s="5"/>
      <c r="AU55" s="5"/>
      <c r="AV55" s="5"/>
      <c r="AW55" s="5"/>
      <c r="AX55" s="5"/>
      <c r="AY55" s="5"/>
      <c r="AZ55" s="8"/>
      <c r="BA55" s="5"/>
      <c r="BB55" s="5"/>
      <c r="BC55" s="5"/>
      <c r="BD55" s="5"/>
      <c r="BE55" s="5"/>
      <c r="BF55" s="5"/>
      <c r="BG55" s="5"/>
      <c r="BH55" s="8"/>
      <c r="BI55" s="5"/>
      <c r="BJ55" s="5"/>
      <c r="BK55" s="5"/>
      <c r="BL55" s="5"/>
      <c r="BM55" s="5"/>
      <c r="BN55" s="5"/>
      <c r="BO55" s="5"/>
      <c r="BP55" s="9">
        <v>0</v>
      </c>
      <c r="BQ55" s="1" t="s">
        <v>0</v>
      </c>
      <c r="BR55" s="1" t="s">
        <v>0</v>
      </c>
      <c r="BS55" s="1" t="s">
        <v>0</v>
      </c>
      <c r="BT55" s="1" t="s">
        <v>0</v>
      </c>
      <c r="BU55" s="1" t="s">
        <v>0</v>
      </c>
    </row>
    <row r="56" spans="1:73" ht="11.25">
      <c r="A56" s="25"/>
      <c r="B56" s="25"/>
      <c r="C56" s="27" t="s">
        <v>95</v>
      </c>
      <c r="D56" s="26" t="s">
        <v>0</v>
      </c>
      <c r="E56" s="1" t="s">
        <v>0</v>
      </c>
      <c r="F56" s="7"/>
      <c r="G56" s="6"/>
      <c r="H56" s="6"/>
      <c r="I56" s="6"/>
      <c r="J56" s="6"/>
      <c r="K56" s="6"/>
      <c r="L56" s="6"/>
      <c r="M56" s="6"/>
      <c r="N56" s="7"/>
      <c r="O56" s="6"/>
      <c r="P56" s="6"/>
      <c r="Q56" s="6"/>
      <c r="R56" s="6"/>
      <c r="S56" s="6"/>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1:102" ht="11.25">
      <c r="A57" s="30" t="s">
        <v>1</v>
      </c>
      <c r="B57" s="31" t="str">
        <f>HYPERLINK("http://www.dot.ca.gov/hq/transprog/stip2004/ff_sheets/04-2012q.xls","2012Q")</f>
        <v>2012Q</v>
      </c>
      <c r="C57" s="30" t="s">
        <v>0</v>
      </c>
      <c r="D57" s="30" t="s">
        <v>38</v>
      </c>
      <c r="E57" s="30" t="s">
        <v>3</v>
      </c>
      <c r="F57" s="32">
        <f ca="1">INDIRECT("T57")+INDIRECT("AB57")+INDIRECT("AJ57")+INDIRECT("AR57")+INDIRECT("AZ57")+INDIRECT("BH57")</f>
        <v>0</v>
      </c>
      <c r="G57" s="33">
        <f ca="1">INDIRECT("U57")+INDIRECT("AC57")+INDIRECT("AK57")+INDIRECT("AS57")+INDIRECT("BA57")+INDIRECT("BI57")</f>
        <v>0</v>
      </c>
      <c r="H57" s="33">
        <f ca="1">INDIRECT("V57")+INDIRECT("AD57")+INDIRECT("AL57")+INDIRECT("AT57")+INDIRECT("BB57")+INDIRECT("BJ57")</f>
        <v>0</v>
      </c>
      <c r="I57" s="33">
        <f ca="1">INDIRECT("W57")+INDIRECT("AE57")+INDIRECT("AM57")+INDIRECT("AU57")+INDIRECT("BC57")+INDIRECT("BK57")</f>
        <v>0</v>
      </c>
      <c r="J57" s="33">
        <f ca="1">INDIRECT("X57")+INDIRECT("AF57")+INDIRECT("AN57")+INDIRECT("AV57")+INDIRECT("BD57")+INDIRECT("BL57")</f>
        <v>820</v>
      </c>
      <c r="K57" s="33">
        <f ca="1">INDIRECT("Y57")+INDIRECT("AG57")+INDIRECT("AO57")+INDIRECT("AW57")+INDIRECT("BE57")+INDIRECT("BM57")</f>
        <v>0</v>
      </c>
      <c r="L57" s="33">
        <f ca="1">INDIRECT("Z57")+INDIRECT("AH57")+INDIRECT("AP57")+INDIRECT("AX57")+INDIRECT("BF57")+INDIRECT("BN57")</f>
        <v>0</v>
      </c>
      <c r="M57" s="33">
        <f ca="1">INDIRECT("AA57")+INDIRECT("AI57")+INDIRECT("AQ57")+INDIRECT("AY57")+INDIRECT("BG57")+INDIRECT("BO57")</f>
        <v>0</v>
      </c>
      <c r="N57" s="32">
        <f ca="1">INDIRECT("T57")+INDIRECT("U57")+INDIRECT("V57")+INDIRECT("W57")+INDIRECT("X57")+INDIRECT("Y57")+INDIRECT("Z57")+INDIRECT("AA57")</f>
        <v>0</v>
      </c>
      <c r="O57" s="33">
        <f ca="1">INDIRECT("AB57")+INDIRECT("AC57")+INDIRECT("AD57")+INDIRECT("AE57")+INDIRECT("AF57")+INDIRECT("AG57")+INDIRECT("AH57")+INDIRECT("AI57")</f>
        <v>820</v>
      </c>
      <c r="P57" s="33">
        <f ca="1">INDIRECT("AJ57")+INDIRECT("AK57")+INDIRECT("AL57")+INDIRECT("AM57")+INDIRECT("AN57")+INDIRECT("AO57")+INDIRECT("AP57")+INDIRECT("AQ57")</f>
        <v>0</v>
      </c>
      <c r="Q57" s="33">
        <f ca="1">INDIRECT("AR57")+INDIRECT("AS57")+INDIRECT("AT57")+INDIRECT("AU57")+INDIRECT("AV57")+INDIRECT("AW57")+INDIRECT("AX57")+INDIRECT("AY57")</f>
        <v>0</v>
      </c>
      <c r="R57" s="33">
        <f ca="1">INDIRECT("AZ57")+INDIRECT("BA57")+INDIRECT("BB57")+INDIRECT("BC57")+INDIRECT("BD57")+INDIRECT("BE57")+INDIRECT("BF57")+INDIRECT("BG57")</f>
        <v>0</v>
      </c>
      <c r="S57" s="33">
        <f ca="1">INDIRECT("BH57")+INDIRECT("BI57")+INDIRECT("BJ57")+INDIRECT("BK57")+INDIRECT("BL57")+INDIRECT("BM57")+INDIRECT("BN57")+INDIRECT("BO57")</f>
        <v>0</v>
      </c>
      <c r="T57" s="34"/>
      <c r="U57" s="35"/>
      <c r="V57" s="35"/>
      <c r="W57" s="35"/>
      <c r="X57" s="35"/>
      <c r="Y57" s="35"/>
      <c r="Z57" s="35"/>
      <c r="AA57" s="35"/>
      <c r="AB57" s="34"/>
      <c r="AC57" s="35"/>
      <c r="AD57" s="35"/>
      <c r="AE57" s="35"/>
      <c r="AF57" s="35">
        <v>820</v>
      </c>
      <c r="AG57" s="35"/>
      <c r="AH57" s="35"/>
      <c r="AI57" s="35"/>
      <c r="AJ57" s="34"/>
      <c r="AK57" s="35"/>
      <c r="AL57" s="35"/>
      <c r="AM57" s="35"/>
      <c r="AN57" s="35"/>
      <c r="AO57" s="35"/>
      <c r="AP57" s="35"/>
      <c r="AQ57" s="35"/>
      <c r="AR57" s="34"/>
      <c r="AS57" s="35"/>
      <c r="AT57" s="35"/>
      <c r="AU57" s="35"/>
      <c r="AV57" s="35"/>
      <c r="AW57" s="35"/>
      <c r="AX57" s="35"/>
      <c r="AY57" s="35"/>
      <c r="AZ57" s="34"/>
      <c r="BA57" s="35"/>
      <c r="BB57" s="35"/>
      <c r="BC57" s="35"/>
      <c r="BD57" s="35"/>
      <c r="BE57" s="35"/>
      <c r="BF57" s="35"/>
      <c r="BG57" s="35"/>
      <c r="BH57" s="34"/>
      <c r="BI57" s="35"/>
      <c r="BJ57" s="35"/>
      <c r="BK57" s="35"/>
      <c r="BL57" s="35"/>
      <c r="BM57" s="35"/>
      <c r="BN57" s="35"/>
      <c r="BO57" s="36"/>
      <c r="BP57" s="9">
        <v>20600002203</v>
      </c>
      <c r="BQ57" s="1" t="s">
        <v>3</v>
      </c>
      <c r="BR57" s="1" t="s">
        <v>0</v>
      </c>
      <c r="BS57" s="1" t="s">
        <v>0</v>
      </c>
      <c r="BT57" s="1" t="s">
        <v>0</v>
      </c>
      <c r="BU57" s="1" t="s">
        <v>0</v>
      </c>
      <c r="BW57" s="1">
        <f ca="1">INDIRECT("T57")+2*INDIRECT("AB57")+3*INDIRECT("AJ57")+4*INDIRECT("AR57")+5*INDIRECT("AZ57")+6*INDIRECT("BH57")</f>
        <v>0</v>
      </c>
      <c r="BX57" s="1">
        <v>0</v>
      </c>
      <c r="BY57" s="1">
        <f ca="1">INDIRECT("U57")+2*INDIRECT("AC57")+3*INDIRECT("AK57")+4*INDIRECT("AS57")+5*INDIRECT("BA57")+6*INDIRECT("BI57")</f>
        <v>0</v>
      </c>
      <c r="BZ57" s="1">
        <v>0</v>
      </c>
      <c r="CA57" s="1">
        <f ca="1">INDIRECT("V57")+2*INDIRECT("AD57")+3*INDIRECT("AL57")+4*INDIRECT("AT57")+5*INDIRECT("BB57")+6*INDIRECT("BJ57")</f>
        <v>0</v>
      </c>
      <c r="CB57" s="1">
        <v>0</v>
      </c>
      <c r="CC57" s="1">
        <f ca="1">INDIRECT("W57")+2*INDIRECT("AE57")+3*INDIRECT("AM57")+4*INDIRECT("AU57")+5*INDIRECT("BC57")+6*INDIRECT("BK57")</f>
        <v>0</v>
      </c>
      <c r="CD57" s="1">
        <v>0</v>
      </c>
      <c r="CE57" s="1">
        <f ca="1">INDIRECT("X57")+2*INDIRECT("AF57")+3*INDIRECT("AN57")+4*INDIRECT("AV57")+5*INDIRECT("BD57")+6*INDIRECT("BL57")</f>
        <v>1640</v>
      </c>
      <c r="CF57" s="1">
        <v>1640</v>
      </c>
      <c r="CG57" s="1">
        <f ca="1">INDIRECT("Y57")+2*INDIRECT("AG57")+3*INDIRECT("AO57")+4*INDIRECT("AW57")+5*INDIRECT("BE57")+6*INDIRECT("BM57")</f>
        <v>0</v>
      </c>
      <c r="CH57" s="1">
        <v>0</v>
      </c>
      <c r="CI57" s="1">
        <f ca="1">INDIRECT("Z57")+2*INDIRECT("AH57")+3*INDIRECT("AP57")+4*INDIRECT("AX57")+5*INDIRECT("BF57")+6*INDIRECT("BN57")</f>
        <v>0</v>
      </c>
      <c r="CJ57" s="1">
        <v>0</v>
      </c>
      <c r="CK57" s="1">
        <f ca="1">INDIRECT("AA57")+2*INDIRECT("AI57")+3*INDIRECT("AQ57")+4*INDIRECT("AY57")+5*INDIRECT("BG57")+6*INDIRECT("BO57")</f>
        <v>0</v>
      </c>
      <c r="CL57" s="1">
        <v>0</v>
      </c>
      <c r="CM57" s="1">
        <f ca="1">INDIRECT("T57")+2*INDIRECT("U57")+3*INDIRECT("V57")+4*INDIRECT("W57")+5*INDIRECT("X57")+6*INDIRECT("Y57")+7*INDIRECT("Z57")+8*INDIRECT("AA57")</f>
        <v>0</v>
      </c>
      <c r="CN57" s="1">
        <v>0</v>
      </c>
      <c r="CO57" s="1">
        <f ca="1">INDIRECT("AB57")+2*INDIRECT("AC57")+3*INDIRECT("AD57")+4*INDIRECT("AE57")+5*INDIRECT("AF57")+6*INDIRECT("AG57")+7*INDIRECT("AH57")+8*INDIRECT("AI57")</f>
        <v>4100</v>
      </c>
      <c r="CP57" s="1">
        <v>4100</v>
      </c>
      <c r="CQ57" s="1">
        <f ca="1">INDIRECT("AJ57")+2*INDIRECT("AK57")+3*INDIRECT("AL57")+4*INDIRECT("AM57")+5*INDIRECT("AN57")+6*INDIRECT("AO57")+7*INDIRECT("AP57")+8*INDIRECT("AQ57")</f>
        <v>0</v>
      </c>
      <c r="CR57" s="1">
        <v>0</v>
      </c>
      <c r="CS57" s="1">
        <f ca="1">INDIRECT("AR57")+2*INDIRECT("AS57")+3*INDIRECT("AT57")+4*INDIRECT("AU57")+5*INDIRECT("AV57")+6*INDIRECT("AW57")+7*INDIRECT("AX57")+8*INDIRECT("AY57")</f>
        <v>0</v>
      </c>
      <c r="CT57" s="1">
        <v>0</v>
      </c>
      <c r="CU57" s="1">
        <f ca="1">INDIRECT("AZ57")+2*INDIRECT("BA57")+3*INDIRECT("BB57")+4*INDIRECT("BC57")+5*INDIRECT("BD57")+6*INDIRECT("BE57")+7*INDIRECT("BF57")+8*INDIRECT("BG57")</f>
        <v>0</v>
      </c>
      <c r="CV57" s="1">
        <v>0</v>
      </c>
      <c r="CW57" s="1">
        <f ca="1">INDIRECT("BH57")+2*INDIRECT("BI57")+3*INDIRECT("BJ57")+4*INDIRECT("BK57")+5*INDIRECT("BL57")+6*INDIRECT("BM57")+7*INDIRECT("BN57")+8*INDIRECT("BO57")</f>
        <v>0</v>
      </c>
      <c r="CX57" s="1">
        <v>0</v>
      </c>
    </row>
    <row r="58" spans="1:73" ht="11.25">
      <c r="A58" s="1" t="s">
        <v>0</v>
      </c>
      <c r="B58" s="1" t="s">
        <v>0</v>
      </c>
      <c r="C58" s="1" t="s">
        <v>4</v>
      </c>
      <c r="D58" s="1" t="s">
        <v>39</v>
      </c>
      <c r="E58" s="1" t="s">
        <v>7</v>
      </c>
      <c r="F58" s="7">
        <f>SUM(F57:F57)</f>
        <v>0</v>
      </c>
      <c r="G58" s="6">
        <f>SUM(G57:G57)</f>
        <v>0</v>
      </c>
      <c r="H58" s="6">
        <f>SUM(H57:H57)</f>
        <v>0</v>
      </c>
      <c r="I58" s="6">
        <f>SUM(I57:I57)</f>
        <v>0</v>
      </c>
      <c r="J58" s="6">
        <f>SUM(J57:J57)</f>
        <v>820</v>
      </c>
      <c r="K58" s="6">
        <f>SUM(K57:K57)</f>
        <v>0</v>
      </c>
      <c r="L58" s="6">
        <f>SUM(L57:L57)</f>
        <v>0</v>
      </c>
      <c r="M58" s="6">
        <f>SUM(M57:M57)</f>
        <v>0</v>
      </c>
      <c r="N58" s="7">
        <f>SUM(N57:N57)</f>
        <v>0</v>
      </c>
      <c r="O58" s="6">
        <f>SUM(O57:O57)</f>
        <v>820</v>
      </c>
      <c r="P58" s="6">
        <f>SUM(P57:P57)</f>
        <v>0</v>
      </c>
      <c r="Q58" s="6">
        <f>SUM(Q57:Q57)</f>
        <v>0</v>
      </c>
      <c r="R58" s="6">
        <f>SUM(R57:R57)</f>
        <v>0</v>
      </c>
      <c r="S58" s="6">
        <f>SUM(S57:S57)</f>
        <v>0</v>
      </c>
      <c r="T58" s="8"/>
      <c r="U58" s="5"/>
      <c r="V58" s="5"/>
      <c r="W58" s="5"/>
      <c r="X58" s="5"/>
      <c r="Y58" s="5"/>
      <c r="Z58" s="5"/>
      <c r="AA58" s="5"/>
      <c r="AB58" s="8"/>
      <c r="AC58" s="5"/>
      <c r="AD58" s="5"/>
      <c r="AE58" s="5"/>
      <c r="AF58" s="5"/>
      <c r="AG58" s="5"/>
      <c r="AH58" s="5"/>
      <c r="AI58" s="5"/>
      <c r="AJ58" s="8"/>
      <c r="AK58" s="5"/>
      <c r="AL58" s="5"/>
      <c r="AM58" s="5"/>
      <c r="AN58" s="5"/>
      <c r="AO58" s="5"/>
      <c r="AP58" s="5"/>
      <c r="AQ58" s="5"/>
      <c r="AR58" s="8"/>
      <c r="AS58" s="5"/>
      <c r="AT58" s="5"/>
      <c r="AU58" s="5"/>
      <c r="AV58" s="5"/>
      <c r="AW58" s="5"/>
      <c r="AX58" s="5"/>
      <c r="AY58" s="5"/>
      <c r="AZ58" s="8"/>
      <c r="BA58" s="5"/>
      <c r="BB58" s="5"/>
      <c r="BC58" s="5"/>
      <c r="BD58" s="5"/>
      <c r="BE58" s="5"/>
      <c r="BF58" s="5"/>
      <c r="BG58" s="5"/>
      <c r="BH58" s="8"/>
      <c r="BI58" s="5"/>
      <c r="BJ58" s="5"/>
      <c r="BK58" s="5"/>
      <c r="BL58" s="5"/>
      <c r="BM58" s="5"/>
      <c r="BN58" s="5"/>
      <c r="BO58" s="5"/>
      <c r="BP58" s="9">
        <v>0</v>
      </c>
      <c r="BQ58" s="1" t="s">
        <v>0</v>
      </c>
      <c r="BR58" s="1" t="s">
        <v>0</v>
      </c>
      <c r="BS58" s="1" t="s">
        <v>0</v>
      </c>
      <c r="BT58" s="1" t="s">
        <v>0</v>
      </c>
      <c r="BU58" s="1" t="s">
        <v>0</v>
      </c>
    </row>
    <row r="59" spans="1:73" ht="11.25">
      <c r="A59" s="25"/>
      <c r="B59" s="25"/>
      <c r="C59" s="27" t="s">
        <v>95</v>
      </c>
      <c r="D59" s="26" t="s">
        <v>0</v>
      </c>
      <c r="E59" s="1" t="s">
        <v>0</v>
      </c>
      <c r="F59" s="7"/>
      <c r="G59" s="6"/>
      <c r="H59" s="6"/>
      <c r="I59" s="6"/>
      <c r="J59" s="6"/>
      <c r="K59" s="6"/>
      <c r="L59" s="6"/>
      <c r="M59" s="6"/>
      <c r="N59" s="7"/>
      <c r="O59" s="6"/>
      <c r="P59" s="6"/>
      <c r="Q59" s="6"/>
      <c r="R59" s="6"/>
      <c r="S59" s="6"/>
      <c r="T59" s="8"/>
      <c r="U59" s="5"/>
      <c r="V59" s="5"/>
      <c r="W59" s="5"/>
      <c r="X59" s="5"/>
      <c r="Y59" s="5"/>
      <c r="Z59" s="5"/>
      <c r="AA59" s="5"/>
      <c r="AB59" s="8"/>
      <c r="AC59" s="5"/>
      <c r="AD59" s="5"/>
      <c r="AE59" s="5"/>
      <c r="AF59" s="5"/>
      <c r="AG59" s="5"/>
      <c r="AH59" s="5"/>
      <c r="AI59" s="5"/>
      <c r="AJ59" s="8"/>
      <c r="AK59" s="5"/>
      <c r="AL59" s="5"/>
      <c r="AM59" s="5"/>
      <c r="AN59" s="5"/>
      <c r="AO59" s="5"/>
      <c r="AP59" s="5"/>
      <c r="AQ59" s="5"/>
      <c r="AR59" s="8"/>
      <c r="AS59" s="5"/>
      <c r="AT59" s="5"/>
      <c r="AU59" s="5"/>
      <c r="AV59" s="5"/>
      <c r="AW59" s="5"/>
      <c r="AX59" s="5"/>
      <c r="AY59" s="5"/>
      <c r="AZ59" s="8"/>
      <c r="BA59" s="5"/>
      <c r="BB59" s="5"/>
      <c r="BC59" s="5"/>
      <c r="BD59" s="5"/>
      <c r="BE59" s="5"/>
      <c r="BF59" s="5"/>
      <c r="BG59" s="5"/>
      <c r="BH59" s="8"/>
      <c r="BI59" s="5"/>
      <c r="BJ59" s="5"/>
      <c r="BK59" s="5"/>
      <c r="BL59" s="5"/>
      <c r="BM59" s="5"/>
      <c r="BN59" s="5"/>
      <c r="BO59" s="5"/>
      <c r="BP59" s="9">
        <v>0</v>
      </c>
      <c r="BQ59" s="1" t="s">
        <v>0</v>
      </c>
      <c r="BR59" s="1" t="s">
        <v>0</v>
      </c>
      <c r="BS59" s="1" t="s">
        <v>0</v>
      </c>
      <c r="BT59" s="1" t="s">
        <v>0</v>
      </c>
      <c r="BU59" s="1" t="s">
        <v>0</v>
      </c>
    </row>
    <row r="60" spans="1:102" ht="11.25">
      <c r="A60" s="30" t="s">
        <v>1</v>
      </c>
      <c r="B60" s="31" t="str">
        <f>HYPERLINK("http://www.dot.ca.gov/hq/transprog/stip2004/ff_sheets/04-2012r.xls","2012R")</f>
        <v>2012R</v>
      </c>
      <c r="C60" s="30" t="s">
        <v>0</v>
      </c>
      <c r="D60" s="30" t="s">
        <v>40</v>
      </c>
      <c r="E60" s="30" t="s">
        <v>3</v>
      </c>
      <c r="F60" s="32">
        <f ca="1">INDIRECT("T60")+INDIRECT("AB60")+INDIRECT("AJ60")+INDIRECT("AR60")+INDIRECT("AZ60")+INDIRECT("BH60")</f>
        <v>0</v>
      </c>
      <c r="G60" s="33">
        <f ca="1">INDIRECT("U60")+INDIRECT("AC60")+INDIRECT("AK60")+INDIRECT("AS60")+INDIRECT("BA60")+INDIRECT("BI60")</f>
        <v>131</v>
      </c>
      <c r="H60" s="33">
        <f ca="1">INDIRECT("V60")+INDIRECT("AD60")+INDIRECT("AL60")+INDIRECT("AT60")+INDIRECT("BB60")+INDIRECT("BJ60")</f>
        <v>0</v>
      </c>
      <c r="I60" s="33">
        <f ca="1">INDIRECT("W60")+INDIRECT("AE60")+INDIRECT("AM60")+INDIRECT("AU60")+INDIRECT("BC60")+INDIRECT("BK60")</f>
        <v>0</v>
      </c>
      <c r="J60" s="33">
        <f ca="1">INDIRECT("X60")+INDIRECT("AF60")+INDIRECT("AN60")+INDIRECT("AV60")+INDIRECT("BD60")+INDIRECT("BL60")</f>
        <v>0</v>
      </c>
      <c r="K60" s="33">
        <f ca="1">INDIRECT("Y60")+INDIRECT("AG60")+INDIRECT("AO60")+INDIRECT("AW60")+INDIRECT("BE60")+INDIRECT("BM60")</f>
        <v>0</v>
      </c>
      <c r="L60" s="33">
        <f ca="1">INDIRECT("Z60")+INDIRECT("AH60")+INDIRECT("AP60")+INDIRECT("AX60")+INDIRECT("BF60")+INDIRECT("BN60")</f>
        <v>0</v>
      </c>
      <c r="M60" s="33">
        <f ca="1">INDIRECT("AA60")+INDIRECT("AI60")+INDIRECT("AQ60")+INDIRECT("AY60")+INDIRECT("BG60")+INDIRECT("BO60")</f>
        <v>0</v>
      </c>
      <c r="N60" s="32">
        <f ca="1">INDIRECT("T60")+INDIRECT("U60")+INDIRECT("V60")+INDIRECT("W60")+INDIRECT("X60")+INDIRECT("Y60")+INDIRECT("Z60")+INDIRECT("AA60")</f>
        <v>0</v>
      </c>
      <c r="O60" s="33">
        <f ca="1">INDIRECT("AB60")+INDIRECT("AC60")+INDIRECT("AD60")+INDIRECT("AE60")+INDIRECT("AF60")+INDIRECT("AG60")+INDIRECT("AH60")+INDIRECT("AI60")</f>
        <v>131</v>
      </c>
      <c r="P60" s="33">
        <f ca="1">INDIRECT("AJ60")+INDIRECT("AK60")+INDIRECT("AL60")+INDIRECT("AM60")+INDIRECT("AN60")+INDIRECT("AO60")+INDIRECT("AP60")+INDIRECT("AQ60")</f>
        <v>0</v>
      </c>
      <c r="Q60" s="33">
        <f ca="1">INDIRECT("AR60")+INDIRECT("AS60")+INDIRECT("AT60")+INDIRECT("AU60")+INDIRECT("AV60")+INDIRECT("AW60")+INDIRECT("AX60")+INDIRECT("AY60")</f>
        <v>0</v>
      </c>
      <c r="R60" s="33">
        <f ca="1">INDIRECT("AZ60")+INDIRECT("BA60")+INDIRECT("BB60")+INDIRECT("BC60")+INDIRECT("BD60")+INDIRECT("BE60")+INDIRECT("BF60")+INDIRECT("BG60")</f>
        <v>0</v>
      </c>
      <c r="S60" s="33">
        <f ca="1">INDIRECT("BH60")+INDIRECT("BI60")+INDIRECT("BJ60")+INDIRECT("BK60")+INDIRECT("BL60")+INDIRECT("BM60")+INDIRECT("BN60")+INDIRECT("BO60")</f>
        <v>0</v>
      </c>
      <c r="T60" s="34"/>
      <c r="U60" s="35"/>
      <c r="V60" s="35"/>
      <c r="W60" s="35"/>
      <c r="X60" s="35"/>
      <c r="Y60" s="35"/>
      <c r="Z60" s="35"/>
      <c r="AA60" s="35"/>
      <c r="AB60" s="34"/>
      <c r="AC60" s="35">
        <v>131</v>
      </c>
      <c r="AD60" s="35"/>
      <c r="AE60" s="35"/>
      <c r="AF60" s="35"/>
      <c r="AG60" s="35"/>
      <c r="AH60" s="35"/>
      <c r="AI60" s="35"/>
      <c r="AJ60" s="34"/>
      <c r="AK60" s="35"/>
      <c r="AL60" s="35"/>
      <c r="AM60" s="35"/>
      <c r="AN60" s="35"/>
      <c r="AO60" s="35"/>
      <c r="AP60" s="35"/>
      <c r="AQ60" s="35"/>
      <c r="AR60" s="34"/>
      <c r="AS60" s="35"/>
      <c r="AT60" s="35"/>
      <c r="AU60" s="35"/>
      <c r="AV60" s="35"/>
      <c r="AW60" s="35"/>
      <c r="AX60" s="35"/>
      <c r="AY60" s="35"/>
      <c r="AZ60" s="34"/>
      <c r="BA60" s="35"/>
      <c r="BB60" s="35"/>
      <c r="BC60" s="35"/>
      <c r="BD60" s="35"/>
      <c r="BE60" s="35"/>
      <c r="BF60" s="35"/>
      <c r="BG60" s="35"/>
      <c r="BH60" s="34"/>
      <c r="BI60" s="35"/>
      <c r="BJ60" s="35"/>
      <c r="BK60" s="35"/>
      <c r="BL60" s="35"/>
      <c r="BM60" s="35"/>
      <c r="BN60" s="35"/>
      <c r="BO60" s="36"/>
      <c r="BP60" s="9">
        <v>20600002204</v>
      </c>
      <c r="BQ60" s="1" t="s">
        <v>3</v>
      </c>
      <c r="BR60" s="1" t="s">
        <v>0</v>
      </c>
      <c r="BS60" s="1" t="s">
        <v>0</v>
      </c>
      <c r="BT60" s="1" t="s">
        <v>0</v>
      </c>
      <c r="BU60" s="1" t="s">
        <v>0</v>
      </c>
      <c r="BW60" s="1">
        <f ca="1">INDIRECT("T60")+2*INDIRECT("AB60")+3*INDIRECT("AJ60")+4*INDIRECT("AR60")+5*INDIRECT("AZ60")+6*INDIRECT("BH60")</f>
        <v>0</v>
      </c>
      <c r="BX60" s="1">
        <v>0</v>
      </c>
      <c r="BY60" s="1">
        <f ca="1">INDIRECT("U60")+2*INDIRECT("AC60")+3*INDIRECT("AK60")+4*INDIRECT("AS60")+5*INDIRECT("BA60")+6*INDIRECT("BI60")</f>
        <v>262</v>
      </c>
      <c r="BZ60" s="1">
        <v>262</v>
      </c>
      <c r="CA60" s="1">
        <f ca="1">INDIRECT("V60")+2*INDIRECT("AD60")+3*INDIRECT("AL60")+4*INDIRECT("AT60")+5*INDIRECT("BB60")+6*INDIRECT("BJ60")</f>
        <v>0</v>
      </c>
      <c r="CB60" s="1">
        <v>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0</v>
      </c>
      <c r="CN60" s="1">
        <v>0</v>
      </c>
      <c r="CO60" s="1">
        <f ca="1">INDIRECT("AB60")+2*INDIRECT("AC60")+3*INDIRECT("AD60")+4*INDIRECT("AE60")+5*INDIRECT("AF60")+6*INDIRECT("AG60")+7*INDIRECT("AH60")+8*INDIRECT("AI60")</f>
        <v>262</v>
      </c>
      <c r="CP60" s="1">
        <v>262</v>
      </c>
      <c r="CQ60" s="1">
        <f ca="1">INDIRECT("AJ60")+2*INDIRECT("AK60")+3*INDIRECT("AL60")+4*INDIRECT("AM60")+5*INDIRECT("AN60")+6*INDIRECT("AO60")+7*INDIRECT("AP60")+8*INDIRECT("AQ60")</f>
        <v>0</v>
      </c>
      <c r="CR60" s="1">
        <v>0</v>
      </c>
      <c r="CS60" s="1">
        <f ca="1">INDIRECT("AR60")+2*INDIRECT("AS60")+3*INDIRECT("AT60")+4*INDIRECT("AU60")+5*INDIRECT("AV60")+6*INDIRECT("AW60")+7*INDIRECT("AX60")+8*INDIRECT("AY60")</f>
        <v>0</v>
      </c>
      <c r="CT60" s="1">
        <v>0</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73" ht="11.25">
      <c r="A61" s="1" t="s">
        <v>0</v>
      </c>
      <c r="B61" s="1" t="s">
        <v>0</v>
      </c>
      <c r="C61" s="1" t="s">
        <v>4</v>
      </c>
      <c r="D61" s="1" t="s">
        <v>41</v>
      </c>
      <c r="E61" s="1" t="s">
        <v>7</v>
      </c>
      <c r="F61" s="7">
        <f>SUM(F60:F60)</f>
        <v>0</v>
      </c>
      <c r="G61" s="6">
        <f>SUM(G60:G60)</f>
        <v>131</v>
      </c>
      <c r="H61" s="6">
        <f>SUM(H60:H60)</f>
        <v>0</v>
      </c>
      <c r="I61" s="6">
        <f>SUM(I60:I60)</f>
        <v>0</v>
      </c>
      <c r="J61" s="6">
        <f>SUM(J60:J60)</f>
        <v>0</v>
      </c>
      <c r="K61" s="6">
        <f>SUM(K60:K60)</f>
        <v>0</v>
      </c>
      <c r="L61" s="6">
        <f>SUM(L60:L60)</f>
        <v>0</v>
      </c>
      <c r="M61" s="6">
        <f>SUM(M60:M60)</f>
        <v>0</v>
      </c>
      <c r="N61" s="7">
        <f>SUM(N60:N60)</f>
        <v>0</v>
      </c>
      <c r="O61" s="6">
        <f>SUM(O60:O60)</f>
        <v>131</v>
      </c>
      <c r="P61" s="6">
        <f>SUM(P60:P60)</f>
        <v>0</v>
      </c>
      <c r="Q61" s="6">
        <f>SUM(Q60:Q60)</f>
        <v>0</v>
      </c>
      <c r="R61" s="6">
        <f>SUM(R60:R60)</f>
        <v>0</v>
      </c>
      <c r="S61" s="6">
        <f>SUM(S60:S60)</f>
        <v>0</v>
      </c>
      <c r="T61" s="8"/>
      <c r="U61" s="5"/>
      <c r="V61" s="5"/>
      <c r="W61" s="5"/>
      <c r="X61" s="5"/>
      <c r="Y61" s="5"/>
      <c r="Z61" s="5"/>
      <c r="AA61" s="5"/>
      <c r="AB61" s="8"/>
      <c r="AC61" s="5"/>
      <c r="AD61" s="5"/>
      <c r="AE61" s="5"/>
      <c r="AF61" s="5"/>
      <c r="AG61" s="5"/>
      <c r="AH61" s="5"/>
      <c r="AI61" s="5"/>
      <c r="AJ61" s="8"/>
      <c r="AK61" s="5"/>
      <c r="AL61" s="5"/>
      <c r="AM61" s="5"/>
      <c r="AN61" s="5"/>
      <c r="AO61" s="5"/>
      <c r="AP61" s="5"/>
      <c r="AQ61" s="5"/>
      <c r="AR61" s="8"/>
      <c r="AS61" s="5"/>
      <c r="AT61" s="5"/>
      <c r="AU61" s="5"/>
      <c r="AV61" s="5"/>
      <c r="AW61" s="5"/>
      <c r="AX61" s="5"/>
      <c r="AY61" s="5"/>
      <c r="AZ61" s="8"/>
      <c r="BA61" s="5"/>
      <c r="BB61" s="5"/>
      <c r="BC61" s="5"/>
      <c r="BD61" s="5"/>
      <c r="BE61" s="5"/>
      <c r="BF61" s="5"/>
      <c r="BG61" s="5"/>
      <c r="BH61" s="8"/>
      <c r="BI61" s="5"/>
      <c r="BJ61" s="5"/>
      <c r="BK61" s="5"/>
      <c r="BL61" s="5"/>
      <c r="BM61" s="5"/>
      <c r="BN61" s="5"/>
      <c r="BO61" s="5"/>
      <c r="BP61" s="9">
        <v>0</v>
      </c>
      <c r="BQ61" s="1" t="s">
        <v>0</v>
      </c>
      <c r="BR61" s="1" t="s">
        <v>0</v>
      </c>
      <c r="BS61" s="1" t="s">
        <v>0</v>
      </c>
      <c r="BT61" s="1" t="s">
        <v>0</v>
      </c>
      <c r="BU61" s="1" t="s">
        <v>0</v>
      </c>
    </row>
    <row r="62" spans="1:73" ht="11.25">
      <c r="A62" s="25"/>
      <c r="B62" s="25"/>
      <c r="C62" s="27" t="s">
        <v>95</v>
      </c>
      <c r="D62" s="26" t="s">
        <v>0</v>
      </c>
      <c r="E62" s="1" t="s">
        <v>0</v>
      </c>
      <c r="F62" s="7"/>
      <c r="G62" s="6"/>
      <c r="H62" s="6"/>
      <c r="I62" s="6"/>
      <c r="J62" s="6"/>
      <c r="K62" s="6"/>
      <c r="L62" s="6"/>
      <c r="M62" s="6"/>
      <c r="N62" s="7"/>
      <c r="O62" s="6"/>
      <c r="P62" s="6"/>
      <c r="Q62" s="6"/>
      <c r="R62" s="6"/>
      <c r="S62" s="6"/>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1:102" ht="11.25">
      <c r="A63" s="30" t="s">
        <v>1</v>
      </c>
      <c r="B63" s="31" t="str">
        <f>HYPERLINK("http://www.dot.ca.gov/hq/transprog/stip2004/ff_sheets/04-2012c.xls","2012C")</f>
        <v>2012C</v>
      </c>
      <c r="C63" s="30" t="s">
        <v>0</v>
      </c>
      <c r="D63" s="30" t="s">
        <v>42</v>
      </c>
      <c r="E63" s="30" t="s">
        <v>3</v>
      </c>
      <c r="F63" s="32">
        <f ca="1">INDIRECT("T63")+INDIRECT("AB63")+INDIRECT("AJ63")+INDIRECT("AR63")+INDIRECT("AZ63")+INDIRECT("BH63")</f>
        <v>0</v>
      </c>
      <c r="G63" s="33">
        <f ca="1">INDIRECT("U63")+INDIRECT("AC63")+INDIRECT("AK63")+INDIRECT("AS63")+INDIRECT("BA63")+INDIRECT("BI63")</f>
        <v>0</v>
      </c>
      <c r="H63" s="33">
        <f ca="1">INDIRECT("V63")+INDIRECT("AD63")+INDIRECT("AL63")+INDIRECT("AT63")+INDIRECT("BB63")+INDIRECT("BJ63")</f>
        <v>0</v>
      </c>
      <c r="I63" s="33">
        <f ca="1">INDIRECT("W63")+INDIRECT("AE63")+INDIRECT("AM63")+INDIRECT("AU63")+INDIRECT("BC63")+INDIRECT("BK63")</f>
        <v>0</v>
      </c>
      <c r="J63" s="33">
        <f ca="1">INDIRECT("X63")+INDIRECT("AF63")+INDIRECT("AN63")+INDIRECT("AV63")+INDIRECT("BD63")+INDIRECT("BL63")</f>
        <v>90</v>
      </c>
      <c r="K63" s="33">
        <f ca="1">INDIRECT("Y63")+INDIRECT("AG63")+INDIRECT("AO63")+INDIRECT("AW63")+INDIRECT("BE63")+INDIRECT("BM63")</f>
        <v>0</v>
      </c>
      <c r="L63" s="33">
        <f ca="1">INDIRECT("Z63")+INDIRECT("AH63")+INDIRECT("AP63")+INDIRECT("AX63")+INDIRECT("BF63")+INDIRECT("BN63")</f>
        <v>0</v>
      </c>
      <c r="M63" s="33">
        <f ca="1">INDIRECT("AA63")+INDIRECT("AI63")+INDIRECT("AQ63")+INDIRECT("AY63")+INDIRECT("BG63")+INDIRECT("BO63")</f>
        <v>0</v>
      </c>
      <c r="N63" s="32">
        <f ca="1">INDIRECT("T63")+INDIRECT("U63")+INDIRECT("V63")+INDIRECT("W63")+INDIRECT("X63")+INDIRECT("Y63")+INDIRECT("Z63")+INDIRECT("AA63")</f>
        <v>0</v>
      </c>
      <c r="O63" s="33">
        <f ca="1">INDIRECT("AB63")+INDIRECT("AC63")+INDIRECT("AD63")+INDIRECT("AE63")+INDIRECT("AF63")+INDIRECT("AG63")+INDIRECT("AH63")+INDIRECT("AI63")</f>
        <v>90</v>
      </c>
      <c r="P63" s="33">
        <f ca="1">INDIRECT("AJ63")+INDIRECT("AK63")+INDIRECT("AL63")+INDIRECT("AM63")+INDIRECT("AN63")+INDIRECT("AO63")+INDIRECT("AP63")+INDIRECT("AQ63")</f>
        <v>0</v>
      </c>
      <c r="Q63" s="33">
        <f ca="1">INDIRECT("AR63")+INDIRECT("AS63")+INDIRECT("AT63")+INDIRECT("AU63")+INDIRECT("AV63")+INDIRECT("AW63")+INDIRECT("AX63")+INDIRECT("AY63")</f>
        <v>0</v>
      </c>
      <c r="R63" s="33">
        <f ca="1">INDIRECT("AZ63")+INDIRECT("BA63")+INDIRECT("BB63")+INDIRECT("BC63")+INDIRECT("BD63")+INDIRECT("BE63")+INDIRECT("BF63")+INDIRECT("BG63")</f>
        <v>0</v>
      </c>
      <c r="S63" s="33">
        <f ca="1">INDIRECT("BH63")+INDIRECT("BI63")+INDIRECT("BJ63")+INDIRECT("BK63")+INDIRECT("BL63")+INDIRECT("BM63")+INDIRECT("BN63")+INDIRECT("BO63")</f>
        <v>0</v>
      </c>
      <c r="T63" s="34"/>
      <c r="U63" s="35"/>
      <c r="V63" s="35"/>
      <c r="W63" s="35"/>
      <c r="X63" s="35"/>
      <c r="Y63" s="35"/>
      <c r="Z63" s="35"/>
      <c r="AA63" s="35"/>
      <c r="AB63" s="34"/>
      <c r="AC63" s="35"/>
      <c r="AD63" s="35"/>
      <c r="AE63" s="35"/>
      <c r="AF63" s="35">
        <v>90</v>
      </c>
      <c r="AG63" s="35"/>
      <c r="AH63" s="35"/>
      <c r="AI63" s="35"/>
      <c r="AJ63" s="34"/>
      <c r="AK63" s="35"/>
      <c r="AL63" s="35"/>
      <c r="AM63" s="35"/>
      <c r="AN63" s="35"/>
      <c r="AO63" s="35"/>
      <c r="AP63" s="35"/>
      <c r="AQ63" s="35"/>
      <c r="AR63" s="34"/>
      <c r="AS63" s="35"/>
      <c r="AT63" s="35"/>
      <c r="AU63" s="35"/>
      <c r="AV63" s="35"/>
      <c r="AW63" s="35"/>
      <c r="AX63" s="35"/>
      <c r="AY63" s="35"/>
      <c r="AZ63" s="34"/>
      <c r="BA63" s="35"/>
      <c r="BB63" s="35"/>
      <c r="BC63" s="35"/>
      <c r="BD63" s="35"/>
      <c r="BE63" s="35"/>
      <c r="BF63" s="35"/>
      <c r="BG63" s="35"/>
      <c r="BH63" s="34"/>
      <c r="BI63" s="35"/>
      <c r="BJ63" s="35"/>
      <c r="BK63" s="35"/>
      <c r="BL63" s="35"/>
      <c r="BM63" s="35"/>
      <c r="BN63" s="35"/>
      <c r="BO63" s="36"/>
      <c r="BP63" s="9">
        <v>20600002192</v>
      </c>
      <c r="BQ63" s="1" t="s">
        <v>3</v>
      </c>
      <c r="BR63" s="1" t="s">
        <v>0</v>
      </c>
      <c r="BS63" s="1" t="s">
        <v>0</v>
      </c>
      <c r="BT63" s="1" t="s">
        <v>0</v>
      </c>
      <c r="BU63" s="1" t="s">
        <v>0</v>
      </c>
      <c r="BW63" s="1">
        <f ca="1">INDIRECT("T63")+2*INDIRECT("AB63")+3*INDIRECT("AJ63")+4*INDIRECT("AR63")+5*INDIRECT("AZ63")+6*INDIRECT("BH63")</f>
        <v>0</v>
      </c>
      <c r="BX63" s="1">
        <v>0</v>
      </c>
      <c r="BY63" s="1">
        <f ca="1">INDIRECT("U63")+2*INDIRECT("AC63")+3*INDIRECT("AK63")+4*INDIRECT("AS63")+5*INDIRECT("BA63")+6*INDIRECT("BI63")</f>
        <v>0</v>
      </c>
      <c r="BZ63" s="1">
        <v>0</v>
      </c>
      <c r="CA63" s="1">
        <f ca="1">INDIRECT("V63")+2*INDIRECT("AD63")+3*INDIRECT("AL63")+4*INDIRECT("AT63")+5*INDIRECT("BB63")+6*INDIRECT("BJ63")</f>
        <v>0</v>
      </c>
      <c r="CB63" s="1">
        <v>0</v>
      </c>
      <c r="CC63" s="1">
        <f ca="1">INDIRECT("W63")+2*INDIRECT("AE63")+3*INDIRECT("AM63")+4*INDIRECT("AU63")+5*INDIRECT("BC63")+6*INDIRECT("BK63")</f>
        <v>0</v>
      </c>
      <c r="CD63" s="1">
        <v>0</v>
      </c>
      <c r="CE63" s="1">
        <f ca="1">INDIRECT("X63")+2*INDIRECT("AF63")+3*INDIRECT("AN63")+4*INDIRECT("AV63")+5*INDIRECT("BD63")+6*INDIRECT("BL63")</f>
        <v>180</v>
      </c>
      <c r="CF63" s="1">
        <v>180</v>
      </c>
      <c r="CG63" s="1">
        <f ca="1">INDIRECT("Y63")+2*INDIRECT("AG63")+3*INDIRECT("AO63")+4*INDIRECT("AW63")+5*INDIRECT("BE63")+6*INDIRECT("BM63")</f>
        <v>0</v>
      </c>
      <c r="CH63" s="1">
        <v>0</v>
      </c>
      <c r="CI63" s="1">
        <f ca="1">INDIRECT("Z63")+2*INDIRECT("AH63")+3*INDIRECT("AP63")+4*INDIRECT("AX63")+5*INDIRECT("BF63")+6*INDIRECT("BN63")</f>
        <v>0</v>
      </c>
      <c r="CJ63" s="1">
        <v>0</v>
      </c>
      <c r="CK63" s="1">
        <f ca="1">INDIRECT("AA63")+2*INDIRECT("AI63")+3*INDIRECT("AQ63")+4*INDIRECT("AY63")+5*INDIRECT("BG63")+6*INDIRECT("BO63")</f>
        <v>0</v>
      </c>
      <c r="CL63" s="1">
        <v>0</v>
      </c>
      <c r="CM63" s="1">
        <f ca="1">INDIRECT("T63")+2*INDIRECT("U63")+3*INDIRECT("V63")+4*INDIRECT("W63")+5*INDIRECT("X63")+6*INDIRECT("Y63")+7*INDIRECT("Z63")+8*INDIRECT("AA63")</f>
        <v>0</v>
      </c>
      <c r="CN63" s="1">
        <v>0</v>
      </c>
      <c r="CO63" s="1">
        <f ca="1">INDIRECT("AB63")+2*INDIRECT("AC63")+3*INDIRECT("AD63")+4*INDIRECT("AE63")+5*INDIRECT("AF63")+6*INDIRECT("AG63")+7*INDIRECT("AH63")+8*INDIRECT("AI63")</f>
        <v>450</v>
      </c>
      <c r="CP63" s="1">
        <v>450</v>
      </c>
      <c r="CQ63" s="1">
        <f ca="1">INDIRECT("AJ63")+2*INDIRECT("AK63")+3*INDIRECT("AL63")+4*INDIRECT("AM63")+5*INDIRECT("AN63")+6*INDIRECT("AO63")+7*INDIRECT("AP63")+8*INDIRECT("AQ63")</f>
        <v>0</v>
      </c>
      <c r="CR63" s="1">
        <v>0</v>
      </c>
      <c r="CS63" s="1">
        <f ca="1">INDIRECT("AR63")+2*INDIRECT("AS63")+3*INDIRECT("AT63")+4*INDIRECT("AU63")+5*INDIRECT("AV63")+6*INDIRECT("AW63")+7*INDIRECT("AX63")+8*INDIRECT("AY63")</f>
        <v>0</v>
      </c>
      <c r="CT63" s="1">
        <v>0</v>
      </c>
      <c r="CU63" s="1">
        <f ca="1">INDIRECT("AZ63")+2*INDIRECT("BA63")+3*INDIRECT("BB63")+4*INDIRECT("BC63")+5*INDIRECT("BD63")+6*INDIRECT("BE63")+7*INDIRECT("BF63")+8*INDIRECT("BG63")</f>
        <v>0</v>
      </c>
      <c r="CV63" s="1">
        <v>0</v>
      </c>
      <c r="CW63" s="1">
        <f ca="1">INDIRECT("BH63")+2*INDIRECT("BI63")+3*INDIRECT("BJ63")+4*INDIRECT("BK63")+5*INDIRECT("BL63")+6*INDIRECT("BM63")+7*INDIRECT("BN63")+8*INDIRECT("BO63")</f>
        <v>0</v>
      </c>
      <c r="CX63" s="1">
        <v>0</v>
      </c>
    </row>
    <row r="64" spans="1:73" ht="11.25">
      <c r="A64" s="1" t="s">
        <v>0</v>
      </c>
      <c r="B64" s="1" t="s">
        <v>0</v>
      </c>
      <c r="C64" s="1" t="s">
        <v>4</v>
      </c>
      <c r="D64" s="1" t="s">
        <v>43</v>
      </c>
      <c r="E64" s="1" t="s">
        <v>7</v>
      </c>
      <c r="F64" s="7">
        <f>SUM(F63:F63)</f>
        <v>0</v>
      </c>
      <c r="G64" s="6">
        <f>SUM(G63:G63)</f>
        <v>0</v>
      </c>
      <c r="H64" s="6">
        <f>SUM(H63:H63)</f>
        <v>0</v>
      </c>
      <c r="I64" s="6">
        <f>SUM(I63:I63)</f>
        <v>0</v>
      </c>
      <c r="J64" s="6">
        <f>SUM(J63:J63)</f>
        <v>90</v>
      </c>
      <c r="K64" s="6">
        <f>SUM(K63:K63)</f>
        <v>0</v>
      </c>
      <c r="L64" s="6">
        <f>SUM(L63:L63)</f>
        <v>0</v>
      </c>
      <c r="M64" s="6">
        <f>SUM(M63:M63)</f>
        <v>0</v>
      </c>
      <c r="N64" s="7">
        <f>SUM(N63:N63)</f>
        <v>0</v>
      </c>
      <c r="O64" s="6">
        <f>SUM(O63:O63)</f>
        <v>90</v>
      </c>
      <c r="P64" s="6">
        <f>SUM(P63:P63)</f>
        <v>0</v>
      </c>
      <c r="Q64" s="6">
        <f>SUM(Q63:Q63)</f>
        <v>0</v>
      </c>
      <c r="R64" s="6">
        <f>SUM(R63:R63)</f>
        <v>0</v>
      </c>
      <c r="S64" s="6">
        <f>SUM(S63:S63)</f>
        <v>0</v>
      </c>
      <c r="T64" s="8"/>
      <c r="U64" s="5"/>
      <c r="V64" s="5"/>
      <c r="W64" s="5"/>
      <c r="X64" s="5"/>
      <c r="Y64" s="5"/>
      <c r="Z64" s="5"/>
      <c r="AA64" s="5"/>
      <c r="AB64" s="8"/>
      <c r="AC64" s="5"/>
      <c r="AD64" s="5"/>
      <c r="AE64" s="5"/>
      <c r="AF64" s="5"/>
      <c r="AG64" s="5"/>
      <c r="AH64" s="5"/>
      <c r="AI64" s="5"/>
      <c r="AJ64" s="8"/>
      <c r="AK64" s="5"/>
      <c r="AL64" s="5"/>
      <c r="AM64" s="5"/>
      <c r="AN64" s="5"/>
      <c r="AO64" s="5"/>
      <c r="AP64" s="5"/>
      <c r="AQ64" s="5"/>
      <c r="AR64" s="8"/>
      <c r="AS64" s="5"/>
      <c r="AT64" s="5"/>
      <c r="AU64" s="5"/>
      <c r="AV64" s="5"/>
      <c r="AW64" s="5"/>
      <c r="AX64" s="5"/>
      <c r="AY64" s="5"/>
      <c r="AZ64" s="8"/>
      <c r="BA64" s="5"/>
      <c r="BB64" s="5"/>
      <c r="BC64" s="5"/>
      <c r="BD64" s="5"/>
      <c r="BE64" s="5"/>
      <c r="BF64" s="5"/>
      <c r="BG64" s="5"/>
      <c r="BH64" s="8"/>
      <c r="BI64" s="5"/>
      <c r="BJ64" s="5"/>
      <c r="BK64" s="5"/>
      <c r="BL64" s="5"/>
      <c r="BM64" s="5"/>
      <c r="BN64" s="5"/>
      <c r="BO64" s="5"/>
      <c r="BP64" s="9">
        <v>0</v>
      </c>
      <c r="BQ64" s="1" t="s">
        <v>0</v>
      </c>
      <c r="BR64" s="1" t="s">
        <v>0</v>
      </c>
      <c r="BS64" s="1" t="s">
        <v>0</v>
      </c>
      <c r="BT64" s="1" t="s">
        <v>0</v>
      </c>
      <c r="BU64" s="1" t="s">
        <v>0</v>
      </c>
    </row>
    <row r="65" spans="1:73" ht="11.25">
      <c r="A65" s="25"/>
      <c r="B65" s="25"/>
      <c r="C65" s="27" t="s">
        <v>95</v>
      </c>
      <c r="D65" s="26" t="s">
        <v>0</v>
      </c>
      <c r="E65" s="1" t="s">
        <v>0</v>
      </c>
      <c r="F65" s="7"/>
      <c r="G65" s="6"/>
      <c r="H65" s="6"/>
      <c r="I65" s="6"/>
      <c r="J65" s="6"/>
      <c r="K65" s="6"/>
      <c r="L65" s="6"/>
      <c r="M65" s="6"/>
      <c r="N65" s="7"/>
      <c r="O65" s="6"/>
      <c r="P65" s="6"/>
      <c r="Q65" s="6"/>
      <c r="R65" s="6"/>
      <c r="S65" s="6"/>
      <c r="T65" s="8"/>
      <c r="U65" s="5"/>
      <c r="V65" s="5"/>
      <c r="W65" s="5"/>
      <c r="X65" s="5"/>
      <c r="Y65" s="5"/>
      <c r="Z65" s="5"/>
      <c r="AA65" s="5"/>
      <c r="AB65" s="8"/>
      <c r="AC65" s="5"/>
      <c r="AD65" s="5"/>
      <c r="AE65" s="5"/>
      <c r="AF65" s="5"/>
      <c r="AG65" s="5"/>
      <c r="AH65" s="5"/>
      <c r="AI65" s="5"/>
      <c r="AJ65" s="8"/>
      <c r="AK65" s="5"/>
      <c r="AL65" s="5"/>
      <c r="AM65" s="5"/>
      <c r="AN65" s="5"/>
      <c r="AO65" s="5"/>
      <c r="AP65" s="5"/>
      <c r="AQ65" s="5"/>
      <c r="AR65" s="8"/>
      <c r="AS65" s="5"/>
      <c r="AT65" s="5"/>
      <c r="AU65" s="5"/>
      <c r="AV65" s="5"/>
      <c r="AW65" s="5"/>
      <c r="AX65" s="5"/>
      <c r="AY65" s="5"/>
      <c r="AZ65" s="8"/>
      <c r="BA65" s="5"/>
      <c r="BB65" s="5"/>
      <c r="BC65" s="5"/>
      <c r="BD65" s="5"/>
      <c r="BE65" s="5"/>
      <c r="BF65" s="5"/>
      <c r="BG65" s="5"/>
      <c r="BH65" s="8"/>
      <c r="BI65" s="5"/>
      <c r="BJ65" s="5"/>
      <c r="BK65" s="5"/>
      <c r="BL65" s="5"/>
      <c r="BM65" s="5"/>
      <c r="BN65" s="5"/>
      <c r="BO65" s="5"/>
      <c r="BP65" s="9">
        <v>0</v>
      </c>
      <c r="BQ65" s="1" t="s">
        <v>0</v>
      </c>
      <c r="BR65" s="1" t="s">
        <v>0</v>
      </c>
      <c r="BS65" s="1" t="s">
        <v>0</v>
      </c>
      <c r="BT65" s="1" t="s">
        <v>0</v>
      </c>
      <c r="BU65" s="1" t="s">
        <v>0</v>
      </c>
    </row>
    <row r="66" spans="1:102" ht="11.25">
      <c r="A66" s="30" t="s">
        <v>1</v>
      </c>
      <c r="B66" s="31" t="str">
        <f>HYPERLINK("http://www.dot.ca.gov/hq/transprog/stip2004/ff_sheets/04-2012s.xls","2012S")</f>
        <v>2012S</v>
      </c>
      <c r="C66" s="30" t="s">
        <v>0</v>
      </c>
      <c r="D66" s="30" t="s">
        <v>42</v>
      </c>
      <c r="E66" s="30" t="s">
        <v>3</v>
      </c>
      <c r="F66" s="32">
        <f ca="1">INDIRECT("T66")+INDIRECT("AB66")+INDIRECT("AJ66")+INDIRECT("AR66")+INDIRECT("AZ66")+INDIRECT("BH66")</f>
        <v>0</v>
      </c>
      <c r="G66" s="33">
        <f ca="1">INDIRECT("U66")+INDIRECT("AC66")+INDIRECT("AK66")+INDIRECT("AS66")+INDIRECT("BA66")+INDIRECT("BI66")</f>
        <v>0</v>
      </c>
      <c r="H66" s="33">
        <f ca="1">INDIRECT("V66")+INDIRECT("AD66")+INDIRECT("AL66")+INDIRECT("AT66")+INDIRECT("BB66")+INDIRECT("BJ66")</f>
        <v>0</v>
      </c>
      <c r="I66" s="33">
        <f ca="1">INDIRECT("W66")+INDIRECT("AE66")+INDIRECT("AM66")+INDIRECT("AU66")+INDIRECT("BC66")+INDIRECT("BK66")</f>
        <v>0</v>
      </c>
      <c r="J66" s="33">
        <f ca="1">INDIRECT("X66")+INDIRECT("AF66")+INDIRECT("AN66")+INDIRECT("AV66")+INDIRECT("BD66")+INDIRECT("BL66")</f>
        <v>144</v>
      </c>
      <c r="K66" s="33">
        <f ca="1">INDIRECT("Y66")+INDIRECT("AG66")+INDIRECT("AO66")+INDIRECT("AW66")+INDIRECT("BE66")+INDIRECT("BM66")</f>
        <v>0</v>
      </c>
      <c r="L66" s="33">
        <f ca="1">INDIRECT("Z66")+INDIRECT("AH66")+INDIRECT("AP66")+INDIRECT("AX66")+INDIRECT("BF66")+INDIRECT("BN66")</f>
        <v>0</v>
      </c>
      <c r="M66" s="33">
        <f ca="1">INDIRECT("AA66")+INDIRECT("AI66")+INDIRECT("AQ66")+INDIRECT("AY66")+INDIRECT("BG66")+INDIRECT("BO66")</f>
        <v>0</v>
      </c>
      <c r="N66" s="32">
        <f ca="1">INDIRECT("T66")+INDIRECT("U66")+INDIRECT("V66")+INDIRECT("W66")+INDIRECT("X66")+INDIRECT("Y66")+INDIRECT("Z66")+INDIRECT("AA66")</f>
        <v>0</v>
      </c>
      <c r="O66" s="33">
        <f ca="1">INDIRECT("AB66")+INDIRECT("AC66")+INDIRECT("AD66")+INDIRECT("AE66")+INDIRECT("AF66")+INDIRECT("AG66")+INDIRECT("AH66")+INDIRECT("AI66")</f>
        <v>144</v>
      </c>
      <c r="P66" s="33">
        <f ca="1">INDIRECT("AJ66")+INDIRECT("AK66")+INDIRECT("AL66")+INDIRECT("AM66")+INDIRECT("AN66")+INDIRECT("AO66")+INDIRECT("AP66")+INDIRECT("AQ66")</f>
        <v>0</v>
      </c>
      <c r="Q66" s="33">
        <f ca="1">INDIRECT("AR66")+INDIRECT("AS66")+INDIRECT("AT66")+INDIRECT("AU66")+INDIRECT("AV66")+INDIRECT("AW66")+INDIRECT("AX66")+INDIRECT("AY66")</f>
        <v>0</v>
      </c>
      <c r="R66" s="33">
        <f ca="1">INDIRECT("AZ66")+INDIRECT("BA66")+INDIRECT("BB66")+INDIRECT("BC66")+INDIRECT("BD66")+INDIRECT("BE66")+INDIRECT("BF66")+INDIRECT("BG66")</f>
        <v>0</v>
      </c>
      <c r="S66" s="33">
        <f ca="1">INDIRECT("BH66")+INDIRECT("BI66")+INDIRECT("BJ66")+INDIRECT("BK66")+INDIRECT("BL66")+INDIRECT("BM66")+INDIRECT("BN66")+INDIRECT("BO66")</f>
        <v>0</v>
      </c>
      <c r="T66" s="34"/>
      <c r="U66" s="35"/>
      <c r="V66" s="35"/>
      <c r="W66" s="35"/>
      <c r="X66" s="35"/>
      <c r="Y66" s="35"/>
      <c r="Z66" s="35"/>
      <c r="AA66" s="35"/>
      <c r="AB66" s="34"/>
      <c r="AC66" s="35"/>
      <c r="AD66" s="35"/>
      <c r="AE66" s="35"/>
      <c r="AF66" s="35">
        <v>144</v>
      </c>
      <c r="AG66" s="35"/>
      <c r="AH66" s="35"/>
      <c r="AI66" s="35"/>
      <c r="AJ66" s="34"/>
      <c r="AK66" s="35"/>
      <c r="AL66" s="35"/>
      <c r="AM66" s="35"/>
      <c r="AN66" s="35"/>
      <c r="AO66" s="35"/>
      <c r="AP66" s="35"/>
      <c r="AQ66" s="35"/>
      <c r="AR66" s="34"/>
      <c r="AS66" s="35"/>
      <c r="AT66" s="35"/>
      <c r="AU66" s="35"/>
      <c r="AV66" s="35"/>
      <c r="AW66" s="35"/>
      <c r="AX66" s="35"/>
      <c r="AY66" s="35"/>
      <c r="AZ66" s="34"/>
      <c r="BA66" s="35"/>
      <c r="BB66" s="35"/>
      <c r="BC66" s="35"/>
      <c r="BD66" s="35"/>
      <c r="BE66" s="35"/>
      <c r="BF66" s="35"/>
      <c r="BG66" s="35"/>
      <c r="BH66" s="34"/>
      <c r="BI66" s="35"/>
      <c r="BJ66" s="35"/>
      <c r="BK66" s="35"/>
      <c r="BL66" s="35"/>
      <c r="BM66" s="35"/>
      <c r="BN66" s="35"/>
      <c r="BO66" s="36"/>
      <c r="BP66" s="9">
        <v>20600002205</v>
      </c>
      <c r="BQ66" s="1" t="s">
        <v>3</v>
      </c>
      <c r="BR66" s="1" t="s">
        <v>0</v>
      </c>
      <c r="BS66" s="1" t="s">
        <v>0</v>
      </c>
      <c r="BT66" s="1" t="s">
        <v>0</v>
      </c>
      <c r="BU66" s="1" t="s">
        <v>0</v>
      </c>
      <c r="BW66" s="1">
        <f ca="1">INDIRECT("T66")+2*INDIRECT("AB66")+3*INDIRECT("AJ66")+4*INDIRECT("AR66")+5*INDIRECT("AZ66")+6*INDIRECT("BH66")</f>
        <v>0</v>
      </c>
      <c r="BX66" s="1">
        <v>0</v>
      </c>
      <c r="BY66" s="1">
        <f ca="1">INDIRECT("U66")+2*INDIRECT("AC66")+3*INDIRECT("AK66")+4*INDIRECT("AS66")+5*INDIRECT("BA66")+6*INDIRECT("BI66")</f>
        <v>0</v>
      </c>
      <c r="BZ66" s="1">
        <v>0</v>
      </c>
      <c r="CA66" s="1">
        <f ca="1">INDIRECT("V66")+2*INDIRECT("AD66")+3*INDIRECT("AL66")+4*INDIRECT("AT66")+5*INDIRECT("BB66")+6*INDIRECT("BJ66")</f>
        <v>0</v>
      </c>
      <c r="CB66" s="1">
        <v>0</v>
      </c>
      <c r="CC66" s="1">
        <f ca="1">INDIRECT("W66")+2*INDIRECT("AE66")+3*INDIRECT("AM66")+4*INDIRECT("AU66")+5*INDIRECT("BC66")+6*INDIRECT("BK66")</f>
        <v>0</v>
      </c>
      <c r="CD66" s="1">
        <v>0</v>
      </c>
      <c r="CE66" s="1">
        <f ca="1">INDIRECT("X66")+2*INDIRECT("AF66")+3*INDIRECT("AN66")+4*INDIRECT("AV66")+5*INDIRECT("BD66")+6*INDIRECT("BL66")</f>
        <v>288</v>
      </c>
      <c r="CF66" s="1">
        <v>288</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0</v>
      </c>
      <c r="CN66" s="1">
        <v>0</v>
      </c>
      <c r="CO66" s="1">
        <f ca="1">INDIRECT("AB66")+2*INDIRECT("AC66")+3*INDIRECT("AD66")+4*INDIRECT("AE66")+5*INDIRECT("AF66")+6*INDIRECT("AG66")+7*INDIRECT("AH66")+8*INDIRECT("AI66")</f>
        <v>720</v>
      </c>
      <c r="CP66" s="1">
        <v>720</v>
      </c>
      <c r="CQ66" s="1">
        <f ca="1">INDIRECT("AJ66")+2*INDIRECT("AK66")+3*INDIRECT("AL66")+4*INDIRECT("AM66")+5*INDIRECT("AN66")+6*INDIRECT("AO66")+7*INDIRECT("AP66")+8*INDIRECT("AQ66")</f>
        <v>0</v>
      </c>
      <c r="CR66" s="1">
        <v>0</v>
      </c>
      <c r="CS66" s="1">
        <f ca="1">INDIRECT("AR66")+2*INDIRECT("AS66")+3*INDIRECT("AT66")+4*INDIRECT("AU66")+5*INDIRECT("AV66")+6*INDIRECT("AW66")+7*INDIRECT("AX66")+8*INDIRECT("AY66")</f>
        <v>0</v>
      </c>
      <c r="CT66" s="1">
        <v>0</v>
      </c>
      <c r="CU66" s="1">
        <f ca="1">INDIRECT("AZ66")+2*INDIRECT("BA66")+3*INDIRECT("BB66")+4*INDIRECT("BC66")+5*INDIRECT("BD66")+6*INDIRECT("BE66")+7*INDIRECT("BF66")+8*INDIRECT("BG66")</f>
        <v>0</v>
      </c>
      <c r="CV66" s="1">
        <v>0</v>
      </c>
      <c r="CW66" s="1">
        <f ca="1">INDIRECT("BH66")+2*INDIRECT("BI66")+3*INDIRECT("BJ66")+4*INDIRECT("BK66")+5*INDIRECT("BL66")+6*INDIRECT("BM66")+7*INDIRECT("BN66")+8*INDIRECT("BO66")</f>
        <v>0</v>
      </c>
      <c r="CX66" s="1">
        <v>0</v>
      </c>
    </row>
    <row r="67" spans="1:73" ht="11.25">
      <c r="A67" s="1" t="s">
        <v>0</v>
      </c>
      <c r="B67" s="1" t="s">
        <v>0</v>
      </c>
      <c r="C67" s="1" t="s">
        <v>4</v>
      </c>
      <c r="D67" s="1" t="s">
        <v>44</v>
      </c>
      <c r="E67" s="1" t="s">
        <v>7</v>
      </c>
      <c r="F67" s="7">
        <f>SUM(F66:F66)</f>
        <v>0</v>
      </c>
      <c r="G67" s="6">
        <f>SUM(G66:G66)</f>
        <v>0</v>
      </c>
      <c r="H67" s="6">
        <f>SUM(H66:H66)</f>
        <v>0</v>
      </c>
      <c r="I67" s="6">
        <f>SUM(I66:I66)</f>
        <v>0</v>
      </c>
      <c r="J67" s="6">
        <f>SUM(J66:J66)</f>
        <v>144</v>
      </c>
      <c r="K67" s="6">
        <f>SUM(K66:K66)</f>
        <v>0</v>
      </c>
      <c r="L67" s="6">
        <f>SUM(L66:L66)</f>
        <v>0</v>
      </c>
      <c r="M67" s="6">
        <f>SUM(M66:M66)</f>
        <v>0</v>
      </c>
      <c r="N67" s="7">
        <f>SUM(N66:N66)</f>
        <v>0</v>
      </c>
      <c r="O67" s="6">
        <f>SUM(O66:O66)</f>
        <v>144</v>
      </c>
      <c r="P67" s="6">
        <f>SUM(P66:P66)</f>
        <v>0</v>
      </c>
      <c r="Q67" s="6">
        <f>SUM(Q66:Q66)</f>
        <v>0</v>
      </c>
      <c r="R67" s="6">
        <f>SUM(R66:R66)</f>
        <v>0</v>
      </c>
      <c r="S67" s="6">
        <f>SUM(S66:S66)</f>
        <v>0</v>
      </c>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1:73" ht="11.25">
      <c r="A68" s="25"/>
      <c r="B68" s="25"/>
      <c r="C68" s="27" t="s">
        <v>95</v>
      </c>
      <c r="D68" s="26" t="s">
        <v>0</v>
      </c>
      <c r="E68" s="1" t="s">
        <v>0</v>
      </c>
      <c r="F68" s="7"/>
      <c r="G68" s="6"/>
      <c r="H68" s="6"/>
      <c r="I68" s="6"/>
      <c r="J68" s="6"/>
      <c r="K68" s="6"/>
      <c r="L68" s="6"/>
      <c r="M68" s="6"/>
      <c r="N68" s="7"/>
      <c r="O68" s="6"/>
      <c r="P68" s="6"/>
      <c r="Q68" s="6"/>
      <c r="R68" s="6"/>
      <c r="S68" s="6"/>
      <c r="T68" s="8"/>
      <c r="U68" s="5"/>
      <c r="V68" s="5"/>
      <c r="W68" s="5"/>
      <c r="X68" s="5"/>
      <c r="Y68" s="5"/>
      <c r="Z68" s="5"/>
      <c r="AA68" s="5"/>
      <c r="AB68" s="8"/>
      <c r="AC68" s="5"/>
      <c r="AD68" s="5"/>
      <c r="AE68" s="5"/>
      <c r="AF68" s="5"/>
      <c r="AG68" s="5"/>
      <c r="AH68" s="5"/>
      <c r="AI68" s="5"/>
      <c r="AJ68" s="8"/>
      <c r="AK68" s="5"/>
      <c r="AL68" s="5"/>
      <c r="AM68" s="5"/>
      <c r="AN68" s="5"/>
      <c r="AO68" s="5"/>
      <c r="AP68" s="5"/>
      <c r="AQ68" s="5"/>
      <c r="AR68" s="8"/>
      <c r="AS68" s="5"/>
      <c r="AT68" s="5"/>
      <c r="AU68" s="5"/>
      <c r="AV68" s="5"/>
      <c r="AW68" s="5"/>
      <c r="AX68" s="5"/>
      <c r="AY68" s="5"/>
      <c r="AZ68" s="8"/>
      <c r="BA68" s="5"/>
      <c r="BB68" s="5"/>
      <c r="BC68" s="5"/>
      <c r="BD68" s="5"/>
      <c r="BE68" s="5"/>
      <c r="BF68" s="5"/>
      <c r="BG68" s="5"/>
      <c r="BH68" s="8"/>
      <c r="BI68" s="5"/>
      <c r="BJ68" s="5"/>
      <c r="BK68" s="5"/>
      <c r="BL68" s="5"/>
      <c r="BM68" s="5"/>
      <c r="BN68" s="5"/>
      <c r="BO68" s="5"/>
      <c r="BP68" s="9">
        <v>0</v>
      </c>
      <c r="BQ68" s="1" t="s">
        <v>0</v>
      </c>
      <c r="BR68" s="1" t="s">
        <v>0</v>
      </c>
      <c r="BS68" s="1" t="s">
        <v>0</v>
      </c>
      <c r="BT68" s="1" t="s">
        <v>0</v>
      </c>
      <c r="BU68" s="1" t="s">
        <v>0</v>
      </c>
    </row>
    <row r="69" spans="1:102" ht="11.25">
      <c r="A69" s="30" t="s">
        <v>1</v>
      </c>
      <c r="B69" s="31" t="str">
        <f>HYPERLINK("http://www.dot.ca.gov/hq/transprog/stip2004/ff_sheets/04-0320c.xls","0320C")</f>
        <v>0320C</v>
      </c>
      <c r="C69" s="30" t="s">
        <v>45</v>
      </c>
      <c r="D69" s="30" t="s">
        <v>17</v>
      </c>
      <c r="E69" s="30" t="s">
        <v>46</v>
      </c>
      <c r="F69" s="32">
        <f ca="1">INDIRECT("T69")+INDIRECT("AB69")+INDIRECT("AJ69")+INDIRECT("AR69")+INDIRECT("AZ69")+INDIRECT("BH69")</f>
        <v>901.186</v>
      </c>
      <c r="G69" s="33">
        <f ca="1">INDIRECT("U69")+INDIRECT("AC69")+INDIRECT("AK69")+INDIRECT("AS69")+INDIRECT("BA69")+INDIRECT("BI69")</f>
        <v>0</v>
      </c>
      <c r="H69" s="33">
        <f ca="1">INDIRECT("V69")+INDIRECT("AD69")+INDIRECT("AL69")+INDIRECT("AT69")+INDIRECT("BB69")+INDIRECT("BJ69")</f>
        <v>0</v>
      </c>
      <c r="I69" s="33">
        <f ca="1">INDIRECT("W69")+INDIRECT("AE69")+INDIRECT("AM69")+INDIRECT("AU69")+INDIRECT("BC69")+INDIRECT("BK69")</f>
        <v>0</v>
      </c>
      <c r="J69" s="33">
        <f ca="1">INDIRECT("X69")+INDIRECT("AF69")+INDIRECT("AN69")+INDIRECT("AV69")+INDIRECT("BD69")+INDIRECT("BL69")</f>
        <v>0</v>
      </c>
      <c r="K69" s="33">
        <f ca="1">INDIRECT("Y69")+INDIRECT("AG69")+INDIRECT("AO69")+INDIRECT("AW69")+INDIRECT("BE69")+INDIRECT("BM69")</f>
        <v>0</v>
      </c>
      <c r="L69" s="33">
        <f ca="1">INDIRECT("Z69")+INDIRECT("AH69")+INDIRECT("AP69")+INDIRECT("AX69")+INDIRECT("BF69")+INDIRECT("BN69")</f>
        <v>0</v>
      </c>
      <c r="M69" s="33">
        <f ca="1">INDIRECT("AA69")+INDIRECT("AI69")+INDIRECT("AQ69")+INDIRECT("AY69")+INDIRECT("BG69")+INDIRECT("BO69")</f>
        <v>0</v>
      </c>
      <c r="N69" s="32">
        <f ca="1">INDIRECT("T69")+INDIRECT("U69")+INDIRECT("V69")+INDIRECT("W69")+INDIRECT("X69")+INDIRECT("Y69")+INDIRECT("Z69")+INDIRECT("AA69")</f>
        <v>0</v>
      </c>
      <c r="O69" s="33">
        <f ca="1">INDIRECT("AB69")+INDIRECT("AC69")+INDIRECT("AD69")+INDIRECT("AE69")+INDIRECT("AF69")+INDIRECT("AG69")+INDIRECT("AH69")+INDIRECT("AI69")</f>
        <v>0</v>
      </c>
      <c r="P69" s="33">
        <f ca="1">INDIRECT("AJ69")+INDIRECT("AK69")+INDIRECT("AL69")+INDIRECT("AM69")+INDIRECT("AN69")+INDIRECT("AO69")+INDIRECT("AP69")+INDIRECT("AQ69")</f>
        <v>0</v>
      </c>
      <c r="Q69" s="33">
        <f ca="1">INDIRECT("AR69")+INDIRECT("AS69")+INDIRECT("AT69")+INDIRECT("AU69")+INDIRECT("AV69")+INDIRECT("AW69")+INDIRECT("AX69")+INDIRECT("AY69")</f>
        <v>901.186</v>
      </c>
      <c r="R69" s="33">
        <f ca="1">INDIRECT("AZ69")+INDIRECT("BA69")+INDIRECT("BB69")+INDIRECT("BC69")+INDIRECT("BD69")+INDIRECT("BE69")+INDIRECT("BF69")+INDIRECT("BG69")</f>
        <v>0</v>
      </c>
      <c r="S69" s="33">
        <f ca="1">INDIRECT("BH69")+INDIRECT("BI69")+INDIRECT("BJ69")+INDIRECT("BK69")+INDIRECT("BL69")+INDIRECT("BM69")+INDIRECT("BN69")+INDIRECT("BO69")</f>
        <v>0</v>
      </c>
      <c r="T69" s="34"/>
      <c r="U69" s="35"/>
      <c r="V69" s="35"/>
      <c r="W69" s="35"/>
      <c r="X69" s="35"/>
      <c r="Y69" s="35"/>
      <c r="Z69" s="35"/>
      <c r="AA69" s="35"/>
      <c r="AB69" s="34"/>
      <c r="AC69" s="35"/>
      <c r="AD69" s="35"/>
      <c r="AE69" s="35"/>
      <c r="AF69" s="35"/>
      <c r="AG69" s="35"/>
      <c r="AH69" s="35"/>
      <c r="AI69" s="35"/>
      <c r="AJ69" s="34"/>
      <c r="AK69" s="35"/>
      <c r="AL69" s="35"/>
      <c r="AM69" s="35"/>
      <c r="AN69" s="35"/>
      <c r="AO69" s="35"/>
      <c r="AP69" s="35"/>
      <c r="AQ69" s="35"/>
      <c r="AR69" s="34">
        <v>901.186</v>
      </c>
      <c r="AS69" s="35"/>
      <c r="AT69" s="35"/>
      <c r="AU69" s="35"/>
      <c r="AV69" s="35"/>
      <c r="AW69" s="35"/>
      <c r="AX69" s="35"/>
      <c r="AY69" s="35"/>
      <c r="AZ69" s="34"/>
      <c r="BA69" s="35"/>
      <c r="BB69" s="35"/>
      <c r="BC69" s="35"/>
      <c r="BD69" s="35"/>
      <c r="BE69" s="35"/>
      <c r="BF69" s="35"/>
      <c r="BG69" s="35"/>
      <c r="BH69" s="34"/>
      <c r="BI69" s="35"/>
      <c r="BJ69" s="35"/>
      <c r="BK69" s="35"/>
      <c r="BL69" s="35"/>
      <c r="BM69" s="35"/>
      <c r="BN69" s="35"/>
      <c r="BO69" s="36"/>
      <c r="BP69" s="9">
        <v>20600001122</v>
      </c>
      <c r="BQ69" s="1" t="s">
        <v>0</v>
      </c>
      <c r="BR69" s="1" t="s">
        <v>0</v>
      </c>
      <c r="BS69" s="1" t="s">
        <v>0</v>
      </c>
      <c r="BT69" s="1" t="s">
        <v>0</v>
      </c>
      <c r="BU69" s="1" t="s">
        <v>0</v>
      </c>
      <c r="BW69" s="1">
        <f ca="1">INDIRECT("T69")+2*INDIRECT("AB69")+3*INDIRECT("AJ69")+4*INDIRECT("AR69")+5*INDIRECT("AZ69")+6*INDIRECT("BH69")</f>
        <v>3604.744</v>
      </c>
      <c r="BX69" s="1">
        <v>3604.744</v>
      </c>
      <c r="BY69" s="1">
        <f ca="1">INDIRECT("U69")+2*INDIRECT("AC69")+3*INDIRECT("AK69")+4*INDIRECT("AS69")+5*INDIRECT("BA69")+6*INDIRECT("BI69")</f>
        <v>0</v>
      </c>
      <c r="BZ69" s="1">
        <v>0</v>
      </c>
      <c r="CA69" s="1">
        <f ca="1">INDIRECT("V69")+2*INDIRECT("AD69")+3*INDIRECT("AL69")+4*INDIRECT("AT69")+5*INDIRECT("BB69")+6*INDIRECT("BJ69")</f>
        <v>0</v>
      </c>
      <c r="CB69" s="1">
        <v>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0</v>
      </c>
      <c r="CH69" s="1">
        <v>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0</v>
      </c>
      <c r="CP69" s="1">
        <v>0</v>
      </c>
      <c r="CQ69" s="1">
        <f ca="1">INDIRECT("AJ69")+2*INDIRECT("AK69")+3*INDIRECT("AL69")+4*INDIRECT("AM69")+5*INDIRECT("AN69")+6*INDIRECT("AO69")+7*INDIRECT("AP69")+8*INDIRECT("AQ69")</f>
        <v>0</v>
      </c>
      <c r="CR69" s="1">
        <v>0</v>
      </c>
      <c r="CS69" s="1">
        <f ca="1">INDIRECT("AR69")+2*INDIRECT("AS69")+3*INDIRECT("AT69")+4*INDIRECT("AU69")+5*INDIRECT("AV69")+6*INDIRECT("AW69")+7*INDIRECT("AX69")+8*INDIRECT("AY69")</f>
        <v>901.186</v>
      </c>
      <c r="CT69" s="1">
        <v>901.186</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102" ht="11.25">
      <c r="A70" s="1" t="s">
        <v>0</v>
      </c>
      <c r="B70" s="1" t="s">
        <v>47</v>
      </c>
      <c r="C70" s="1" t="s">
        <v>4</v>
      </c>
      <c r="D70" s="1" t="s">
        <v>48</v>
      </c>
      <c r="E70" s="1" t="s">
        <v>3</v>
      </c>
      <c r="F70" s="7">
        <f ca="1">INDIRECT("T70")+INDIRECT("AB70")+INDIRECT("AJ70")+INDIRECT("AR70")+INDIRECT("AZ70")+INDIRECT("BH70")</f>
        <v>0</v>
      </c>
      <c r="G70" s="6">
        <f ca="1">INDIRECT("U70")+INDIRECT("AC70")+INDIRECT("AK70")+INDIRECT("AS70")+INDIRECT("BA70")+INDIRECT("BI70")</f>
        <v>0</v>
      </c>
      <c r="H70" s="6">
        <f ca="1">INDIRECT("V70")+INDIRECT("AD70")+INDIRECT("AL70")+INDIRECT("AT70")+INDIRECT("BB70")+INDIRECT("BJ70")</f>
        <v>0</v>
      </c>
      <c r="I70" s="6">
        <f ca="1">INDIRECT("W70")+INDIRECT("AE70")+INDIRECT("AM70")+INDIRECT("AU70")+INDIRECT("BC70")+INDIRECT("BK70")</f>
        <v>0</v>
      </c>
      <c r="J70" s="6">
        <f ca="1">INDIRECT("X70")+INDIRECT("AF70")+INDIRECT("AN70")+INDIRECT("AV70")+INDIRECT("BD70")+INDIRECT("BL70")</f>
        <v>0</v>
      </c>
      <c r="K70" s="6">
        <f ca="1">INDIRECT("Y70")+INDIRECT("AG70")+INDIRECT("AO70")+INDIRECT("AW70")+INDIRECT("BE70")+INDIRECT("BM70")</f>
        <v>0</v>
      </c>
      <c r="L70" s="6">
        <f ca="1">INDIRECT("Z70")+INDIRECT("AH70")+INDIRECT("AP70")+INDIRECT("AX70")+INDIRECT("BF70")+INDIRECT("BN70")</f>
        <v>0</v>
      </c>
      <c r="M70" s="6">
        <f ca="1">INDIRECT("AA70")+INDIRECT("AI70")+INDIRECT("AQ70")+INDIRECT("AY70")+INDIRECT("BG70")+INDIRECT("BO70")</f>
        <v>0</v>
      </c>
      <c r="N70" s="7">
        <f ca="1">INDIRECT("T70")+INDIRECT("U70")+INDIRECT("V70")+INDIRECT("W70")+INDIRECT("X70")+INDIRECT("Y70")+INDIRECT("Z70")+INDIRECT("AA70")</f>
        <v>0</v>
      </c>
      <c r="O70" s="6">
        <f ca="1">INDIRECT("AB70")+INDIRECT("AC70")+INDIRECT("AD70")+INDIRECT("AE70")+INDIRECT("AF70")+INDIRECT("AG70")+INDIRECT("AH70")+INDIRECT("AI70")</f>
        <v>0</v>
      </c>
      <c r="P70" s="6">
        <f ca="1">INDIRECT("AJ70")+INDIRECT("AK70")+INDIRECT("AL70")+INDIRECT("AM70")+INDIRECT("AN70")+INDIRECT("AO70")+INDIRECT("AP70")+INDIRECT("AQ70")</f>
        <v>0</v>
      </c>
      <c r="Q70" s="6">
        <f ca="1">INDIRECT("AR70")+INDIRECT("AS70")+INDIRECT("AT70")+INDIRECT("AU70")+INDIRECT("AV70")+INDIRECT("AW70")+INDIRECT("AX70")+INDIRECT("AY70")</f>
        <v>0</v>
      </c>
      <c r="R70" s="6">
        <f ca="1">INDIRECT("AZ70")+INDIRECT("BA70")+INDIRECT("BB70")+INDIRECT("BC70")+INDIRECT("BD70")+INDIRECT("BE70")+INDIRECT("BF70")+INDIRECT("BG70")</f>
        <v>0</v>
      </c>
      <c r="S70" s="6">
        <f ca="1">INDIRECT("BH70")+INDIRECT("BI70")+INDIRECT("BJ70")+INDIRECT("BK70")+INDIRECT("BL70")+INDIRECT("BM70")+INDIRECT("BN70")+INDIRECT("BO70")</f>
        <v>0</v>
      </c>
      <c r="T70" s="28"/>
      <c r="U70" s="29"/>
      <c r="V70" s="29"/>
      <c r="W70" s="29"/>
      <c r="X70" s="29"/>
      <c r="Y70" s="29"/>
      <c r="Z70" s="29"/>
      <c r="AA70" s="29"/>
      <c r="AB70" s="28"/>
      <c r="AC70" s="29"/>
      <c r="AD70" s="29"/>
      <c r="AE70" s="29"/>
      <c r="AF70" s="29"/>
      <c r="AG70" s="29"/>
      <c r="AH70" s="29"/>
      <c r="AI70" s="29"/>
      <c r="AJ70" s="28"/>
      <c r="AK70" s="29"/>
      <c r="AL70" s="29"/>
      <c r="AM70" s="29"/>
      <c r="AN70" s="29"/>
      <c r="AO70" s="29"/>
      <c r="AP70" s="29"/>
      <c r="AQ70" s="29"/>
      <c r="AR70" s="28"/>
      <c r="AS70" s="29"/>
      <c r="AT70" s="29"/>
      <c r="AU70" s="29"/>
      <c r="AV70" s="29"/>
      <c r="AW70" s="29"/>
      <c r="AX70" s="29"/>
      <c r="AY70" s="29"/>
      <c r="AZ70" s="28"/>
      <c r="BA70" s="29"/>
      <c r="BB70" s="29"/>
      <c r="BC70" s="29"/>
      <c r="BD70" s="29"/>
      <c r="BE70" s="29"/>
      <c r="BF70" s="29"/>
      <c r="BG70" s="29"/>
      <c r="BH70" s="28"/>
      <c r="BI70" s="29"/>
      <c r="BJ70" s="29"/>
      <c r="BK70" s="29"/>
      <c r="BL70" s="29"/>
      <c r="BM70" s="29"/>
      <c r="BN70" s="29"/>
      <c r="BO70" s="29"/>
      <c r="BP70" s="9">
        <v>0</v>
      </c>
      <c r="BQ70" s="1" t="s">
        <v>3</v>
      </c>
      <c r="BR70" s="1" t="s">
        <v>0</v>
      </c>
      <c r="BS70" s="1" t="s">
        <v>0</v>
      </c>
      <c r="BT70" s="1" t="s">
        <v>0</v>
      </c>
      <c r="BU70" s="1" t="s">
        <v>0</v>
      </c>
      <c r="BW70" s="1">
        <f ca="1">INDIRECT("T70")+2*INDIRECT("AB70")+3*INDIRECT("AJ70")+4*INDIRECT("AR70")+5*INDIRECT("AZ70")+6*INDIRECT("BH70")</f>
        <v>0</v>
      </c>
      <c r="BX70" s="1">
        <v>0</v>
      </c>
      <c r="BY70" s="1">
        <f ca="1">INDIRECT("U70")+2*INDIRECT("AC70")+3*INDIRECT("AK70")+4*INDIRECT("AS70")+5*INDIRECT("BA70")+6*INDIRECT("BI70")</f>
        <v>0</v>
      </c>
      <c r="BZ70" s="1">
        <v>0</v>
      </c>
      <c r="CA70" s="1">
        <f ca="1">INDIRECT("V70")+2*INDIRECT("AD70")+3*INDIRECT("AL70")+4*INDIRECT("AT70")+5*INDIRECT("BB70")+6*INDIRECT("BJ70")</f>
        <v>0</v>
      </c>
      <c r="CB70" s="1">
        <v>0</v>
      </c>
      <c r="CC70" s="1">
        <f ca="1">INDIRECT("W70")+2*INDIRECT("AE70")+3*INDIRECT("AM70")+4*INDIRECT("AU70")+5*INDIRECT("BC70")+6*INDIRECT("BK70")</f>
        <v>0</v>
      </c>
      <c r="CD70" s="1">
        <v>0</v>
      </c>
      <c r="CE70" s="1">
        <f ca="1">INDIRECT("X70")+2*INDIRECT("AF70")+3*INDIRECT("AN70")+4*INDIRECT("AV70")+5*INDIRECT("BD70")+6*INDIRECT("BL70")</f>
        <v>0</v>
      </c>
      <c r="CF70" s="1">
        <v>0</v>
      </c>
      <c r="CG70" s="1">
        <f ca="1">INDIRECT("Y70")+2*INDIRECT("AG70")+3*INDIRECT("AO70")+4*INDIRECT("AW70")+5*INDIRECT("BE70")+6*INDIRECT("BM70")</f>
        <v>0</v>
      </c>
      <c r="CH70" s="1">
        <v>0</v>
      </c>
      <c r="CI70" s="1">
        <f ca="1">INDIRECT("Z70")+2*INDIRECT("AH70")+3*INDIRECT("AP70")+4*INDIRECT("AX70")+5*INDIRECT("BF70")+6*INDIRECT("BN70")</f>
        <v>0</v>
      </c>
      <c r="CJ70" s="1">
        <v>0</v>
      </c>
      <c r="CK70" s="1">
        <f ca="1">INDIRECT("AA70")+2*INDIRECT("AI70")+3*INDIRECT("AQ70")+4*INDIRECT("AY70")+5*INDIRECT("BG70")+6*INDIRECT("BO70")</f>
        <v>0</v>
      </c>
      <c r="CL70" s="1">
        <v>0</v>
      </c>
      <c r="CM70" s="1">
        <f ca="1">INDIRECT("T70")+2*INDIRECT("U70")+3*INDIRECT("V70")+4*INDIRECT("W70")+5*INDIRECT("X70")+6*INDIRECT("Y70")+7*INDIRECT("Z70")+8*INDIRECT("AA70")</f>
        <v>0</v>
      </c>
      <c r="CN70" s="1">
        <v>0</v>
      </c>
      <c r="CO70" s="1">
        <f ca="1">INDIRECT("AB70")+2*INDIRECT("AC70")+3*INDIRECT("AD70")+4*INDIRECT("AE70")+5*INDIRECT("AF70")+6*INDIRECT("AG70")+7*INDIRECT("AH70")+8*INDIRECT("AI70")</f>
        <v>0</v>
      </c>
      <c r="CP70" s="1">
        <v>0</v>
      </c>
      <c r="CQ70" s="1">
        <f ca="1">INDIRECT("AJ70")+2*INDIRECT("AK70")+3*INDIRECT("AL70")+4*INDIRECT("AM70")+5*INDIRECT("AN70")+6*INDIRECT("AO70")+7*INDIRECT("AP70")+8*INDIRECT("AQ70")</f>
        <v>0</v>
      </c>
      <c r="CR70" s="1">
        <v>0</v>
      </c>
      <c r="CS70" s="1">
        <f ca="1">INDIRECT("AR70")+2*INDIRECT("AS70")+3*INDIRECT("AT70")+4*INDIRECT("AU70")+5*INDIRECT("AV70")+6*INDIRECT("AW70")+7*INDIRECT("AX70")+8*INDIRECT("AY70")</f>
        <v>0</v>
      </c>
      <c r="CT70" s="1">
        <v>0</v>
      </c>
      <c r="CU70" s="1">
        <f ca="1">INDIRECT("AZ70")+2*INDIRECT("BA70")+3*INDIRECT("BB70")+4*INDIRECT("BC70")+5*INDIRECT("BD70")+6*INDIRECT("BE70")+7*INDIRECT("BF70")+8*INDIRECT("BG70")</f>
        <v>0</v>
      </c>
      <c r="CV70" s="1">
        <v>0</v>
      </c>
      <c r="CW70" s="1">
        <f ca="1">INDIRECT("BH70")+2*INDIRECT("BI70")+3*INDIRECT("BJ70")+4*INDIRECT("BK70")+5*INDIRECT("BL70")+6*INDIRECT("BM70")+7*INDIRECT("BN70")+8*INDIRECT("BO70")</f>
        <v>0</v>
      </c>
      <c r="CX70" s="1">
        <v>0</v>
      </c>
    </row>
    <row r="71" spans="1:102" ht="11.25">
      <c r="A71" s="25"/>
      <c r="B71" s="25"/>
      <c r="C71" s="27" t="s">
        <v>95</v>
      </c>
      <c r="D71" s="26" t="s">
        <v>0</v>
      </c>
      <c r="E71" s="1" t="s">
        <v>49</v>
      </c>
      <c r="F71" s="7">
        <f ca="1">INDIRECT("T71")+INDIRECT("AB71")+INDIRECT("AJ71")+INDIRECT("AR71")+INDIRECT("AZ71")+INDIRECT("BH71")</f>
        <v>0</v>
      </c>
      <c r="G71" s="6">
        <f ca="1">INDIRECT("U71")+INDIRECT("AC71")+INDIRECT("AK71")+INDIRECT("AS71")+INDIRECT("BA71")+INDIRECT("BI71")</f>
        <v>1000</v>
      </c>
      <c r="H71" s="6">
        <f ca="1">INDIRECT("V71")+INDIRECT("AD71")+INDIRECT("AL71")+INDIRECT("AT71")+INDIRECT("BB71")+INDIRECT("BJ71")</f>
        <v>0</v>
      </c>
      <c r="I71" s="6">
        <f ca="1">INDIRECT("W71")+INDIRECT("AE71")+INDIRECT("AM71")+INDIRECT("AU71")+INDIRECT("BC71")+INDIRECT("BK71")</f>
        <v>0</v>
      </c>
      <c r="J71" s="6">
        <f ca="1">INDIRECT("X71")+INDIRECT("AF71")+INDIRECT("AN71")+INDIRECT("AV71")+INDIRECT("BD71")+INDIRECT("BL71")</f>
        <v>0</v>
      </c>
      <c r="K71" s="6">
        <f ca="1">INDIRECT("Y71")+INDIRECT("AG71")+INDIRECT("AO71")+INDIRECT("AW71")+INDIRECT("BE71")+INDIRECT("BM71")</f>
        <v>0</v>
      </c>
      <c r="L71" s="6">
        <f ca="1">INDIRECT("Z71")+INDIRECT("AH71")+INDIRECT("AP71")+INDIRECT("AX71")+INDIRECT("BF71")+INDIRECT("BN71")</f>
        <v>0</v>
      </c>
      <c r="M71" s="6">
        <f ca="1">INDIRECT("AA71")+INDIRECT("AI71")+INDIRECT("AQ71")+INDIRECT("AY71")+INDIRECT("BG71")+INDIRECT("BO71")</f>
        <v>0</v>
      </c>
      <c r="N71" s="7">
        <f ca="1">INDIRECT("T71")+INDIRECT("U71")+INDIRECT("V71")+INDIRECT("W71")+INDIRECT("X71")+INDIRECT("Y71")+INDIRECT("Z71")+INDIRECT("AA71")</f>
        <v>0</v>
      </c>
      <c r="O71" s="6">
        <f ca="1">INDIRECT("AB71")+INDIRECT("AC71")+INDIRECT("AD71")+INDIRECT("AE71")+INDIRECT("AF71")+INDIRECT("AG71")+INDIRECT("AH71")+INDIRECT("AI71")</f>
        <v>1000</v>
      </c>
      <c r="P71" s="6">
        <f ca="1">INDIRECT("AJ71")+INDIRECT("AK71")+INDIRECT("AL71")+INDIRECT("AM71")+INDIRECT("AN71")+INDIRECT("AO71")+INDIRECT("AP71")+INDIRECT("AQ71")</f>
        <v>0</v>
      </c>
      <c r="Q71" s="6">
        <f ca="1">INDIRECT("AR71")+INDIRECT("AS71")+INDIRECT("AT71")+INDIRECT("AU71")+INDIRECT("AV71")+INDIRECT("AW71")+INDIRECT("AX71")+INDIRECT("AY71")</f>
        <v>0</v>
      </c>
      <c r="R71" s="6">
        <f ca="1">INDIRECT("AZ71")+INDIRECT("BA71")+INDIRECT("BB71")+INDIRECT("BC71")+INDIRECT("BD71")+INDIRECT("BE71")+INDIRECT("BF71")+INDIRECT("BG71")</f>
        <v>0</v>
      </c>
      <c r="S71" s="6">
        <f ca="1">INDIRECT("BH71")+INDIRECT("BI71")+INDIRECT("BJ71")+INDIRECT("BK71")+INDIRECT("BL71")+INDIRECT("BM71")+INDIRECT("BN71")+INDIRECT("BO71")</f>
        <v>0</v>
      </c>
      <c r="T71" s="28"/>
      <c r="U71" s="29"/>
      <c r="V71" s="29"/>
      <c r="W71" s="29"/>
      <c r="X71" s="29"/>
      <c r="Y71" s="29"/>
      <c r="Z71" s="29"/>
      <c r="AA71" s="29"/>
      <c r="AB71" s="28"/>
      <c r="AC71" s="29">
        <v>1000</v>
      </c>
      <c r="AD71" s="29"/>
      <c r="AE71" s="29"/>
      <c r="AF71" s="29"/>
      <c r="AG71" s="29"/>
      <c r="AH71" s="29"/>
      <c r="AI71" s="29"/>
      <c r="AJ71" s="28"/>
      <c r="AK71" s="29"/>
      <c r="AL71" s="29"/>
      <c r="AM71" s="29"/>
      <c r="AN71" s="29"/>
      <c r="AO71" s="29"/>
      <c r="AP71" s="29"/>
      <c r="AQ71" s="29"/>
      <c r="AR71" s="28"/>
      <c r="AS71" s="29"/>
      <c r="AT71" s="29"/>
      <c r="AU71" s="29"/>
      <c r="AV71" s="29"/>
      <c r="AW71" s="29"/>
      <c r="AX71" s="29"/>
      <c r="AY71" s="29"/>
      <c r="AZ71" s="28"/>
      <c r="BA71" s="29"/>
      <c r="BB71" s="29"/>
      <c r="BC71" s="29"/>
      <c r="BD71" s="29"/>
      <c r="BE71" s="29"/>
      <c r="BF71" s="29"/>
      <c r="BG71" s="29"/>
      <c r="BH71" s="28"/>
      <c r="BI71" s="29"/>
      <c r="BJ71" s="29"/>
      <c r="BK71" s="29"/>
      <c r="BL71" s="29"/>
      <c r="BM71" s="29"/>
      <c r="BN71" s="29"/>
      <c r="BO71" s="29"/>
      <c r="BP71" s="9">
        <v>0</v>
      </c>
      <c r="BQ71" s="1" t="s">
        <v>0</v>
      </c>
      <c r="BR71" s="1" t="s">
        <v>0</v>
      </c>
      <c r="BS71" s="1" t="s">
        <v>0</v>
      </c>
      <c r="BT71" s="1" t="s">
        <v>0</v>
      </c>
      <c r="BU71" s="1" t="s">
        <v>0</v>
      </c>
      <c r="BW71" s="1">
        <f ca="1">INDIRECT("T71")+2*INDIRECT("AB71")+3*INDIRECT("AJ71")+4*INDIRECT("AR71")+5*INDIRECT("AZ71")+6*INDIRECT("BH71")</f>
        <v>0</v>
      </c>
      <c r="BX71" s="1">
        <v>0</v>
      </c>
      <c r="BY71" s="1">
        <f ca="1">INDIRECT("U71")+2*INDIRECT("AC71")+3*INDIRECT("AK71")+4*INDIRECT("AS71")+5*INDIRECT("BA71")+6*INDIRECT("BI71")</f>
        <v>2000</v>
      </c>
      <c r="BZ71" s="1">
        <v>2000</v>
      </c>
      <c r="CA71" s="1">
        <f ca="1">INDIRECT("V71")+2*INDIRECT("AD71")+3*INDIRECT("AL71")+4*INDIRECT("AT71")+5*INDIRECT("BB71")+6*INDIRECT("BJ71")</f>
        <v>0</v>
      </c>
      <c r="CB71" s="1">
        <v>0</v>
      </c>
      <c r="CC71" s="1">
        <f ca="1">INDIRECT("W71")+2*INDIRECT("AE71")+3*INDIRECT("AM71")+4*INDIRECT("AU71")+5*INDIRECT("BC71")+6*INDIRECT("BK71")</f>
        <v>0</v>
      </c>
      <c r="CD71" s="1">
        <v>0</v>
      </c>
      <c r="CE71" s="1">
        <f ca="1">INDIRECT("X71")+2*INDIRECT("AF71")+3*INDIRECT("AN71")+4*INDIRECT("AV71")+5*INDIRECT("BD71")+6*INDIRECT("BL71")</f>
        <v>0</v>
      </c>
      <c r="CF71" s="1">
        <v>0</v>
      </c>
      <c r="CG71" s="1">
        <f ca="1">INDIRECT("Y71")+2*INDIRECT("AG71")+3*INDIRECT("AO71")+4*INDIRECT("AW71")+5*INDIRECT("BE71")+6*INDIRECT("BM71")</f>
        <v>0</v>
      </c>
      <c r="CH71" s="1">
        <v>0</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0</v>
      </c>
      <c r="CN71" s="1">
        <v>0</v>
      </c>
      <c r="CO71" s="1">
        <f ca="1">INDIRECT("AB71")+2*INDIRECT("AC71")+3*INDIRECT("AD71")+4*INDIRECT("AE71")+5*INDIRECT("AF71")+6*INDIRECT("AG71")+7*INDIRECT("AH71")+8*INDIRECT("AI71")</f>
        <v>2000</v>
      </c>
      <c r="CP71" s="1">
        <v>2000</v>
      </c>
      <c r="CQ71" s="1">
        <f ca="1">INDIRECT("AJ71")+2*INDIRECT("AK71")+3*INDIRECT("AL71")+4*INDIRECT("AM71")+5*INDIRECT("AN71")+6*INDIRECT("AO71")+7*INDIRECT("AP71")+8*INDIRECT("AQ71")</f>
        <v>0</v>
      </c>
      <c r="CR71" s="1">
        <v>0</v>
      </c>
      <c r="CS71" s="1">
        <f ca="1">INDIRECT("AR71")+2*INDIRECT("AS71")+3*INDIRECT("AT71")+4*INDIRECT("AU71")+5*INDIRECT("AV71")+6*INDIRECT("AW71")+7*INDIRECT("AX71")+8*INDIRECT("AY71")</f>
        <v>0</v>
      </c>
      <c r="CT71" s="1">
        <v>0</v>
      </c>
      <c r="CU71" s="1">
        <f ca="1">INDIRECT("AZ71")+2*INDIRECT("BA71")+3*INDIRECT("BB71")+4*INDIRECT("BC71")+5*INDIRECT("BD71")+6*INDIRECT("BE71")+7*INDIRECT("BF71")+8*INDIRECT("BG71")</f>
        <v>0</v>
      </c>
      <c r="CV71" s="1">
        <v>0</v>
      </c>
      <c r="CW71" s="1">
        <f ca="1">INDIRECT("BH71")+2*INDIRECT("BI71")+3*INDIRECT("BJ71")+4*INDIRECT("BK71")+5*INDIRECT("BL71")+6*INDIRECT("BM71")+7*INDIRECT("BN71")+8*INDIRECT("BO71")</f>
        <v>0</v>
      </c>
      <c r="CX71" s="1">
        <v>0</v>
      </c>
    </row>
    <row r="72" spans="1:102" ht="11.25">
      <c r="A72" s="1" t="s">
        <v>0</v>
      </c>
      <c r="B72" s="1" t="s">
        <v>0</v>
      </c>
      <c r="C72" s="1" t="s">
        <v>0</v>
      </c>
      <c r="D72" s="1" t="s">
        <v>0</v>
      </c>
      <c r="E72" s="1" t="s">
        <v>50</v>
      </c>
      <c r="F72" s="7">
        <f ca="1">INDIRECT("T72")+INDIRECT("AB72")+INDIRECT("AJ72")+INDIRECT("AR72")+INDIRECT("AZ72")+INDIRECT("BH72")</f>
        <v>2850</v>
      </c>
      <c r="G72" s="6">
        <f ca="1">INDIRECT("U72")+INDIRECT("AC72")+INDIRECT("AK72")+INDIRECT("AS72")+INDIRECT("BA72")+INDIRECT("BI72")</f>
        <v>0</v>
      </c>
      <c r="H72" s="6">
        <f ca="1">INDIRECT("V72")+INDIRECT("AD72")+INDIRECT("AL72")+INDIRECT("AT72")+INDIRECT("BB72")+INDIRECT("BJ72")</f>
        <v>0</v>
      </c>
      <c r="I72" s="6">
        <f ca="1">INDIRECT("W72")+INDIRECT("AE72")+INDIRECT("AM72")+INDIRECT("AU72")+INDIRECT("BC72")+INDIRECT("BK72")</f>
        <v>0</v>
      </c>
      <c r="J72" s="6">
        <f ca="1">INDIRECT("X72")+INDIRECT("AF72")+INDIRECT("AN72")+INDIRECT("AV72")+INDIRECT("BD72")+INDIRECT("BL72")</f>
        <v>0</v>
      </c>
      <c r="K72" s="6">
        <f ca="1">INDIRECT("Y72")+INDIRECT("AG72")+INDIRECT("AO72")+INDIRECT("AW72")+INDIRECT("BE72")+INDIRECT("BM72")</f>
        <v>0</v>
      </c>
      <c r="L72" s="6">
        <f ca="1">INDIRECT("Z72")+INDIRECT("AH72")+INDIRECT("AP72")+INDIRECT("AX72")+INDIRECT("BF72")+INDIRECT("BN72")</f>
        <v>0</v>
      </c>
      <c r="M72" s="6">
        <f ca="1">INDIRECT("AA72")+INDIRECT("AI72")+INDIRECT("AQ72")+INDIRECT("AY72")+INDIRECT("BG72")+INDIRECT("BO72")</f>
        <v>0</v>
      </c>
      <c r="N72" s="7">
        <f ca="1">INDIRECT("T72")+INDIRECT("U72")+INDIRECT("V72")+INDIRECT("W72")+INDIRECT("X72")+INDIRECT("Y72")+INDIRECT("Z72")+INDIRECT("AA72")</f>
        <v>1770</v>
      </c>
      <c r="O72" s="6">
        <f ca="1">INDIRECT("AB72")+INDIRECT("AC72")+INDIRECT("AD72")+INDIRECT("AE72")+INDIRECT("AF72")+INDIRECT("AG72")+INDIRECT("AH72")+INDIRECT("AI72")</f>
        <v>1080</v>
      </c>
      <c r="P72" s="6">
        <f ca="1">INDIRECT("AJ72")+INDIRECT("AK72")+INDIRECT("AL72")+INDIRECT("AM72")+INDIRECT("AN72")+INDIRECT("AO72")+INDIRECT("AP72")+INDIRECT("AQ72")</f>
        <v>0</v>
      </c>
      <c r="Q72" s="6">
        <f ca="1">INDIRECT("AR72")+INDIRECT("AS72")+INDIRECT("AT72")+INDIRECT("AU72")+INDIRECT("AV72")+INDIRECT("AW72")+INDIRECT("AX72")+INDIRECT("AY72")</f>
        <v>0</v>
      </c>
      <c r="R72" s="6">
        <f ca="1">INDIRECT("AZ72")+INDIRECT("BA72")+INDIRECT("BB72")+INDIRECT("BC72")+INDIRECT("BD72")+INDIRECT("BE72")+INDIRECT("BF72")+INDIRECT("BG72")</f>
        <v>0</v>
      </c>
      <c r="S72" s="6">
        <f ca="1">INDIRECT("BH72")+INDIRECT("BI72")+INDIRECT("BJ72")+INDIRECT("BK72")+INDIRECT("BL72")+INDIRECT("BM72")+INDIRECT("BN72")+INDIRECT("BO72")</f>
        <v>0</v>
      </c>
      <c r="T72" s="28">
        <v>1770</v>
      </c>
      <c r="U72" s="29"/>
      <c r="V72" s="29"/>
      <c r="W72" s="29"/>
      <c r="X72" s="29"/>
      <c r="Y72" s="29"/>
      <c r="Z72" s="29"/>
      <c r="AA72" s="29"/>
      <c r="AB72" s="28">
        <v>1080</v>
      </c>
      <c r="AC72" s="29"/>
      <c r="AD72" s="29"/>
      <c r="AE72" s="29"/>
      <c r="AF72" s="29"/>
      <c r="AG72" s="29"/>
      <c r="AH72" s="29"/>
      <c r="AI72" s="29"/>
      <c r="AJ72" s="28"/>
      <c r="AK72" s="29"/>
      <c r="AL72" s="29"/>
      <c r="AM72" s="29"/>
      <c r="AN72" s="29"/>
      <c r="AO72" s="29"/>
      <c r="AP72" s="29"/>
      <c r="AQ72" s="29"/>
      <c r="AR72" s="28"/>
      <c r="AS72" s="29"/>
      <c r="AT72" s="29"/>
      <c r="AU72" s="29"/>
      <c r="AV72" s="29"/>
      <c r="AW72" s="29"/>
      <c r="AX72" s="29"/>
      <c r="AY72" s="29"/>
      <c r="AZ72" s="28"/>
      <c r="BA72" s="29"/>
      <c r="BB72" s="29"/>
      <c r="BC72" s="29"/>
      <c r="BD72" s="29"/>
      <c r="BE72" s="29"/>
      <c r="BF72" s="29"/>
      <c r="BG72" s="29"/>
      <c r="BH72" s="28"/>
      <c r="BI72" s="29"/>
      <c r="BJ72" s="29"/>
      <c r="BK72" s="29"/>
      <c r="BL72" s="29"/>
      <c r="BM72" s="29"/>
      <c r="BN72" s="29"/>
      <c r="BO72" s="29"/>
      <c r="BP72" s="9">
        <v>0</v>
      </c>
      <c r="BQ72" s="1" t="s">
        <v>0</v>
      </c>
      <c r="BR72" s="1" t="s">
        <v>0</v>
      </c>
      <c r="BS72" s="1" t="s">
        <v>0</v>
      </c>
      <c r="BT72" s="1" t="s">
        <v>0</v>
      </c>
      <c r="BU72" s="1" t="s">
        <v>0</v>
      </c>
      <c r="BW72" s="1">
        <f ca="1">INDIRECT("T72")+2*INDIRECT("AB72")+3*INDIRECT("AJ72")+4*INDIRECT("AR72")+5*INDIRECT("AZ72")+6*INDIRECT("BH72")</f>
        <v>3930</v>
      </c>
      <c r="BX72" s="1">
        <v>3930</v>
      </c>
      <c r="BY72" s="1">
        <f ca="1">INDIRECT("U72")+2*INDIRECT("AC72")+3*INDIRECT("AK72")+4*INDIRECT("AS72")+5*INDIRECT("BA72")+6*INDIRECT("BI72")</f>
        <v>0</v>
      </c>
      <c r="BZ72" s="1">
        <v>0</v>
      </c>
      <c r="CA72" s="1">
        <f ca="1">INDIRECT("V72")+2*INDIRECT("AD72")+3*INDIRECT("AL72")+4*INDIRECT("AT72")+5*INDIRECT("BB72")+6*INDIRECT("BJ72")</f>
        <v>0</v>
      </c>
      <c r="CB72" s="1">
        <v>0</v>
      </c>
      <c r="CC72" s="1">
        <f ca="1">INDIRECT("W72")+2*INDIRECT("AE72")+3*INDIRECT("AM72")+4*INDIRECT("AU72")+5*INDIRECT("BC72")+6*INDIRECT("BK72")</f>
        <v>0</v>
      </c>
      <c r="CD72" s="1">
        <v>0</v>
      </c>
      <c r="CE72" s="1">
        <f ca="1">INDIRECT("X72")+2*INDIRECT("AF72")+3*INDIRECT("AN72")+4*INDIRECT("AV72")+5*INDIRECT("BD72")+6*INDIRECT("BL72")</f>
        <v>0</v>
      </c>
      <c r="CF72" s="1">
        <v>0</v>
      </c>
      <c r="CG72" s="1">
        <f ca="1">INDIRECT("Y72")+2*INDIRECT("AG72")+3*INDIRECT("AO72")+4*INDIRECT("AW72")+5*INDIRECT("BE72")+6*INDIRECT("BM72")</f>
        <v>0</v>
      </c>
      <c r="CH72" s="1">
        <v>0</v>
      </c>
      <c r="CI72" s="1">
        <f ca="1">INDIRECT("Z72")+2*INDIRECT("AH72")+3*INDIRECT("AP72")+4*INDIRECT("AX72")+5*INDIRECT("BF72")+6*INDIRECT("BN72")</f>
        <v>0</v>
      </c>
      <c r="CJ72" s="1">
        <v>0</v>
      </c>
      <c r="CK72" s="1">
        <f ca="1">INDIRECT("AA72")+2*INDIRECT("AI72")+3*INDIRECT("AQ72")+4*INDIRECT("AY72")+5*INDIRECT("BG72")+6*INDIRECT("BO72")</f>
        <v>0</v>
      </c>
      <c r="CL72" s="1">
        <v>0</v>
      </c>
      <c r="CM72" s="1">
        <f ca="1">INDIRECT("T72")+2*INDIRECT("U72")+3*INDIRECT("V72")+4*INDIRECT("W72")+5*INDIRECT("X72")+6*INDIRECT("Y72")+7*INDIRECT("Z72")+8*INDIRECT("AA72")</f>
        <v>1770</v>
      </c>
      <c r="CN72" s="1">
        <v>1770</v>
      </c>
      <c r="CO72" s="1">
        <f ca="1">INDIRECT("AB72")+2*INDIRECT("AC72")+3*INDIRECT("AD72")+4*INDIRECT("AE72")+5*INDIRECT("AF72")+6*INDIRECT("AG72")+7*INDIRECT("AH72")+8*INDIRECT("AI72")</f>
        <v>1080</v>
      </c>
      <c r="CP72" s="1">
        <v>1080</v>
      </c>
      <c r="CQ72" s="1">
        <f ca="1">INDIRECT("AJ72")+2*INDIRECT("AK72")+3*INDIRECT("AL72")+4*INDIRECT("AM72")+5*INDIRECT("AN72")+6*INDIRECT("AO72")+7*INDIRECT("AP72")+8*INDIRECT("AQ72")</f>
        <v>0</v>
      </c>
      <c r="CR72" s="1">
        <v>0</v>
      </c>
      <c r="CS72" s="1">
        <f ca="1">INDIRECT("AR72")+2*INDIRECT("AS72")+3*INDIRECT("AT72")+4*INDIRECT("AU72")+5*INDIRECT("AV72")+6*INDIRECT("AW72")+7*INDIRECT("AX72")+8*INDIRECT("AY72")</f>
        <v>0</v>
      </c>
      <c r="CT72" s="1">
        <v>0</v>
      </c>
      <c r="CU72" s="1">
        <f ca="1">INDIRECT("AZ72")+2*INDIRECT("BA72")+3*INDIRECT("BB72")+4*INDIRECT("BC72")+5*INDIRECT("BD72")+6*INDIRECT("BE72")+7*INDIRECT("BF72")+8*INDIRECT("BG72")</f>
        <v>0</v>
      </c>
      <c r="CV72" s="1">
        <v>0</v>
      </c>
      <c r="CW72" s="1">
        <f ca="1">INDIRECT("BH72")+2*INDIRECT("BI72")+3*INDIRECT("BJ72")+4*INDIRECT("BK72")+5*INDIRECT("BL72")+6*INDIRECT("BM72")+7*INDIRECT("BN72")+8*INDIRECT("BO72")</f>
        <v>0</v>
      </c>
      <c r="CX72" s="1">
        <v>0</v>
      </c>
    </row>
    <row r="73" spans="1:102" ht="11.25">
      <c r="A73" s="1" t="s">
        <v>0</v>
      </c>
      <c r="B73" s="1" t="s">
        <v>0</v>
      </c>
      <c r="C73" s="1" t="s">
        <v>0</v>
      </c>
      <c r="D73" s="1" t="s">
        <v>0</v>
      </c>
      <c r="E73" s="1" t="s">
        <v>10</v>
      </c>
      <c r="F73" s="7">
        <f ca="1">INDIRECT("T73")+INDIRECT("AB73")+INDIRECT("AJ73")+INDIRECT("AR73")+INDIRECT("AZ73")+INDIRECT("BH73")</f>
        <v>595.297</v>
      </c>
      <c r="G73" s="6">
        <f ca="1">INDIRECT("U73")+INDIRECT("AC73")+INDIRECT("AK73")+INDIRECT("AS73")+INDIRECT("BA73")+INDIRECT("BI73")</f>
        <v>0</v>
      </c>
      <c r="H73" s="6">
        <f ca="1">INDIRECT("V73")+INDIRECT("AD73")+INDIRECT("AL73")+INDIRECT("AT73")+INDIRECT("BB73")+INDIRECT("BJ73")</f>
        <v>0</v>
      </c>
      <c r="I73" s="6">
        <f ca="1">INDIRECT("W73")+INDIRECT("AE73")+INDIRECT("AM73")+INDIRECT("AU73")+INDIRECT("BC73")+INDIRECT("BK73")</f>
        <v>0</v>
      </c>
      <c r="J73" s="6">
        <f ca="1">INDIRECT("X73")+INDIRECT("AF73")+INDIRECT("AN73")+INDIRECT("AV73")+INDIRECT("BD73")+INDIRECT("BL73")</f>
        <v>0</v>
      </c>
      <c r="K73" s="6">
        <f ca="1">INDIRECT("Y73")+INDIRECT("AG73")+INDIRECT("AO73")+INDIRECT("AW73")+INDIRECT("BE73")+INDIRECT("BM73")</f>
        <v>0</v>
      </c>
      <c r="L73" s="6">
        <f ca="1">INDIRECT("Z73")+INDIRECT("AH73")+INDIRECT("AP73")+INDIRECT("AX73")+INDIRECT("BF73")+INDIRECT("BN73")</f>
        <v>0</v>
      </c>
      <c r="M73" s="6">
        <f ca="1">INDIRECT("AA73")+INDIRECT("AI73")+INDIRECT("AQ73")+INDIRECT("AY73")+INDIRECT("BG73")+INDIRECT("BO73")</f>
        <v>0</v>
      </c>
      <c r="N73" s="7">
        <f ca="1">INDIRECT("T73")+INDIRECT("U73")+INDIRECT("V73")+INDIRECT("W73")+INDIRECT("X73")+INDIRECT("Y73")+INDIRECT("Z73")+INDIRECT("AA73")</f>
        <v>370</v>
      </c>
      <c r="O73" s="6">
        <f ca="1">INDIRECT("AB73")+INDIRECT("AC73")+INDIRECT("AD73")+INDIRECT("AE73")+INDIRECT("AF73")+INDIRECT("AG73")+INDIRECT("AH73")+INDIRECT("AI73")</f>
        <v>0</v>
      </c>
      <c r="P73" s="6">
        <f ca="1">INDIRECT("AJ73")+INDIRECT("AK73")+INDIRECT("AL73")+INDIRECT("AM73")+INDIRECT("AN73")+INDIRECT("AO73")+INDIRECT("AP73")+INDIRECT("AQ73")</f>
        <v>225.297</v>
      </c>
      <c r="Q73" s="6">
        <f ca="1">INDIRECT("AR73")+INDIRECT("AS73")+INDIRECT("AT73")+INDIRECT("AU73")+INDIRECT("AV73")+INDIRECT("AW73")+INDIRECT("AX73")+INDIRECT("AY73")</f>
        <v>0</v>
      </c>
      <c r="R73" s="6">
        <f ca="1">INDIRECT("AZ73")+INDIRECT("BA73")+INDIRECT("BB73")+INDIRECT("BC73")+INDIRECT("BD73")+INDIRECT("BE73")+INDIRECT("BF73")+INDIRECT("BG73")</f>
        <v>0</v>
      </c>
      <c r="S73" s="6">
        <f ca="1">INDIRECT("BH73")+INDIRECT("BI73")+INDIRECT("BJ73")+INDIRECT("BK73")+INDIRECT("BL73")+INDIRECT("BM73")+INDIRECT("BN73")+INDIRECT("BO73")</f>
        <v>0</v>
      </c>
      <c r="T73" s="28">
        <v>370</v>
      </c>
      <c r="U73" s="29"/>
      <c r="V73" s="29"/>
      <c r="W73" s="29"/>
      <c r="X73" s="29"/>
      <c r="Y73" s="29"/>
      <c r="Z73" s="29"/>
      <c r="AA73" s="29"/>
      <c r="AB73" s="28"/>
      <c r="AC73" s="29"/>
      <c r="AD73" s="29"/>
      <c r="AE73" s="29"/>
      <c r="AF73" s="29"/>
      <c r="AG73" s="29"/>
      <c r="AH73" s="29"/>
      <c r="AI73" s="29"/>
      <c r="AJ73" s="28">
        <v>225.297</v>
      </c>
      <c r="AK73" s="29"/>
      <c r="AL73" s="29"/>
      <c r="AM73" s="29"/>
      <c r="AN73" s="29"/>
      <c r="AO73" s="29"/>
      <c r="AP73" s="29"/>
      <c r="AQ73" s="29"/>
      <c r="AR73" s="28"/>
      <c r="AS73" s="29"/>
      <c r="AT73" s="29"/>
      <c r="AU73" s="29"/>
      <c r="AV73" s="29"/>
      <c r="AW73" s="29"/>
      <c r="AX73" s="29"/>
      <c r="AY73" s="29"/>
      <c r="AZ73" s="28"/>
      <c r="BA73" s="29"/>
      <c r="BB73" s="29"/>
      <c r="BC73" s="29"/>
      <c r="BD73" s="29"/>
      <c r="BE73" s="29"/>
      <c r="BF73" s="29"/>
      <c r="BG73" s="29"/>
      <c r="BH73" s="28"/>
      <c r="BI73" s="29"/>
      <c r="BJ73" s="29"/>
      <c r="BK73" s="29"/>
      <c r="BL73" s="29"/>
      <c r="BM73" s="29"/>
      <c r="BN73" s="29"/>
      <c r="BO73" s="29"/>
      <c r="BP73" s="9">
        <v>0</v>
      </c>
      <c r="BQ73" s="1" t="s">
        <v>0</v>
      </c>
      <c r="BR73" s="1" t="s">
        <v>0</v>
      </c>
      <c r="BS73" s="1" t="s">
        <v>0</v>
      </c>
      <c r="BT73" s="1" t="s">
        <v>0</v>
      </c>
      <c r="BU73" s="1" t="s">
        <v>0</v>
      </c>
      <c r="BW73" s="1">
        <f ca="1">INDIRECT("T73")+2*INDIRECT("AB73")+3*INDIRECT("AJ73")+4*INDIRECT("AR73")+5*INDIRECT("AZ73")+6*INDIRECT("BH73")</f>
        <v>1045.891</v>
      </c>
      <c r="BX73" s="1">
        <v>1045.891</v>
      </c>
      <c r="BY73" s="1">
        <f ca="1">INDIRECT("U73")+2*INDIRECT("AC73")+3*INDIRECT("AK73")+4*INDIRECT("AS73")+5*INDIRECT("BA73")+6*INDIRECT("BI73")</f>
        <v>0</v>
      </c>
      <c r="BZ73" s="1">
        <v>0</v>
      </c>
      <c r="CA73" s="1">
        <f ca="1">INDIRECT("V73")+2*INDIRECT("AD73")+3*INDIRECT("AL73")+4*INDIRECT("AT73")+5*INDIRECT("BB73")+6*INDIRECT("BJ73")</f>
        <v>0</v>
      </c>
      <c r="CB73" s="1">
        <v>0</v>
      </c>
      <c r="CC73" s="1">
        <f ca="1">INDIRECT("W73")+2*INDIRECT("AE73")+3*INDIRECT("AM73")+4*INDIRECT("AU73")+5*INDIRECT("BC73")+6*INDIRECT("BK73")</f>
        <v>0</v>
      </c>
      <c r="CD73" s="1">
        <v>0</v>
      </c>
      <c r="CE73" s="1">
        <f ca="1">INDIRECT("X73")+2*INDIRECT("AF73")+3*INDIRECT("AN73")+4*INDIRECT("AV73")+5*INDIRECT("BD73")+6*INDIRECT("BL73")</f>
        <v>0</v>
      </c>
      <c r="CF73" s="1">
        <v>0</v>
      </c>
      <c r="CG73" s="1">
        <f ca="1">INDIRECT("Y73")+2*INDIRECT("AG73")+3*INDIRECT("AO73")+4*INDIRECT("AW73")+5*INDIRECT("BE73")+6*INDIRECT("BM73")</f>
        <v>0</v>
      </c>
      <c r="CH73" s="1">
        <v>0</v>
      </c>
      <c r="CI73" s="1">
        <f ca="1">INDIRECT("Z73")+2*INDIRECT("AH73")+3*INDIRECT("AP73")+4*INDIRECT("AX73")+5*INDIRECT("BF73")+6*INDIRECT("BN73")</f>
        <v>0</v>
      </c>
      <c r="CJ73" s="1">
        <v>0</v>
      </c>
      <c r="CK73" s="1">
        <f ca="1">INDIRECT("AA73")+2*INDIRECT("AI73")+3*INDIRECT("AQ73")+4*INDIRECT("AY73")+5*INDIRECT("BG73")+6*INDIRECT("BO73")</f>
        <v>0</v>
      </c>
      <c r="CL73" s="1">
        <v>0</v>
      </c>
      <c r="CM73" s="1">
        <f ca="1">INDIRECT("T73")+2*INDIRECT("U73")+3*INDIRECT("V73")+4*INDIRECT("W73")+5*INDIRECT("X73")+6*INDIRECT("Y73")+7*INDIRECT("Z73")+8*INDIRECT("AA73")</f>
        <v>370</v>
      </c>
      <c r="CN73" s="1">
        <v>370</v>
      </c>
      <c r="CO73" s="1">
        <f ca="1">INDIRECT("AB73")+2*INDIRECT("AC73")+3*INDIRECT("AD73")+4*INDIRECT("AE73")+5*INDIRECT("AF73")+6*INDIRECT("AG73")+7*INDIRECT("AH73")+8*INDIRECT("AI73")</f>
        <v>0</v>
      </c>
      <c r="CP73" s="1">
        <v>0</v>
      </c>
      <c r="CQ73" s="1">
        <f ca="1">INDIRECT("AJ73")+2*INDIRECT("AK73")+3*INDIRECT("AL73")+4*INDIRECT("AM73")+5*INDIRECT("AN73")+6*INDIRECT("AO73")+7*INDIRECT("AP73")+8*INDIRECT("AQ73")</f>
        <v>225.297</v>
      </c>
      <c r="CR73" s="1">
        <v>225.297</v>
      </c>
      <c r="CS73" s="1">
        <f ca="1">INDIRECT("AR73")+2*INDIRECT("AS73")+3*INDIRECT("AT73")+4*INDIRECT("AU73")+5*INDIRECT("AV73")+6*INDIRECT("AW73")+7*INDIRECT("AX73")+8*INDIRECT("AY73")</f>
        <v>0</v>
      </c>
      <c r="CT73" s="1">
        <v>0</v>
      </c>
      <c r="CU73" s="1">
        <f ca="1">INDIRECT("AZ73")+2*INDIRECT("BA73")+3*INDIRECT("BB73")+4*INDIRECT("BC73")+5*INDIRECT("BD73")+6*INDIRECT("BE73")+7*INDIRECT("BF73")+8*INDIRECT("BG73")</f>
        <v>0</v>
      </c>
      <c r="CV73" s="1">
        <v>0</v>
      </c>
      <c r="CW73" s="1">
        <f ca="1">INDIRECT("BH73")+2*INDIRECT("BI73")+3*INDIRECT("BJ73")+4*INDIRECT("BK73")+5*INDIRECT("BL73")+6*INDIRECT("BM73")+7*INDIRECT("BN73")+8*INDIRECT("BO73")</f>
        <v>0</v>
      </c>
      <c r="CX73" s="1">
        <v>0</v>
      </c>
    </row>
    <row r="74" spans="1:73" ht="11.25">
      <c r="A74" s="1" t="s">
        <v>0</v>
      </c>
      <c r="B74" s="1" t="s">
        <v>0</v>
      </c>
      <c r="C74" s="1" t="s">
        <v>0</v>
      </c>
      <c r="D74" s="1" t="s">
        <v>0</v>
      </c>
      <c r="E74" s="1" t="s">
        <v>7</v>
      </c>
      <c r="F74" s="7">
        <f>SUM(F69:F73)</f>
        <v>4346.483</v>
      </c>
      <c r="G74" s="6">
        <f>SUM(G69:G73)</f>
        <v>1000</v>
      </c>
      <c r="H74" s="6">
        <f>SUM(H69:H73)</f>
        <v>0</v>
      </c>
      <c r="I74" s="6">
        <f>SUM(I69:I73)</f>
        <v>0</v>
      </c>
      <c r="J74" s="6">
        <f>SUM(J69:J73)</f>
        <v>0</v>
      </c>
      <c r="K74" s="6">
        <f>SUM(K69:K73)</f>
        <v>0</v>
      </c>
      <c r="L74" s="6">
        <f>SUM(L69:L73)</f>
        <v>0</v>
      </c>
      <c r="M74" s="6">
        <f>SUM(M69:M73)</f>
        <v>0</v>
      </c>
      <c r="N74" s="7">
        <f>SUM(N69:N73)</f>
        <v>2140</v>
      </c>
      <c r="O74" s="6">
        <f>SUM(O69:O73)</f>
        <v>2080</v>
      </c>
      <c r="P74" s="6">
        <f>SUM(P69:P73)</f>
        <v>225.297</v>
      </c>
      <c r="Q74" s="6">
        <f>SUM(Q69:Q73)</f>
        <v>901.186</v>
      </c>
      <c r="R74" s="6">
        <f>SUM(R69:R73)</f>
        <v>0</v>
      </c>
      <c r="S74" s="6">
        <f>SUM(S69:S73)</f>
        <v>0</v>
      </c>
      <c r="T74" s="8"/>
      <c r="U74" s="5"/>
      <c r="V74" s="5"/>
      <c r="W74" s="5"/>
      <c r="X74" s="5"/>
      <c r="Y74" s="5"/>
      <c r="Z74" s="5"/>
      <c r="AA74" s="5"/>
      <c r="AB74" s="8"/>
      <c r="AC74" s="5"/>
      <c r="AD74" s="5"/>
      <c r="AE74" s="5"/>
      <c r="AF74" s="5"/>
      <c r="AG74" s="5"/>
      <c r="AH74" s="5"/>
      <c r="AI74" s="5"/>
      <c r="AJ74" s="8"/>
      <c r="AK74" s="5"/>
      <c r="AL74" s="5"/>
      <c r="AM74" s="5"/>
      <c r="AN74" s="5"/>
      <c r="AO74" s="5"/>
      <c r="AP74" s="5"/>
      <c r="AQ74" s="5"/>
      <c r="AR74" s="8"/>
      <c r="AS74" s="5"/>
      <c r="AT74" s="5"/>
      <c r="AU74" s="5"/>
      <c r="AV74" s="5"/>
      <c r="AW74" s="5"/>
      <c r="AX74" s="5"/>
      <c r="AY74" s="5"/>
      <c r="AZ74" s="8"/>
      <c r="BA74" s="5"/>
      <c r="BB74" s="5"/>
      <c r="BC74" s="5"/>
      <c r="BD74" s="5"/>
      <c r="BE74" s="5"/>
      <c r="BF74" s="5"/>
      <c r="BG74" s="5"/>
      <c r="BH74" s="8"/>
      <c r="BI74" s="5"/>
      <c r="BJ74" s="5"/>
      <c r="BK74" s="5"/>
      <c r="BL74" s="5"/>
      <c r="BM74" s="5"/>
      <c r="BN74" s="5"/>
      <c r="BO74" s="5"/>
      <c r="BP74" s="9">
        <v>0</v>
      </c>
      <c r="BQ74" s="1" t="s">
        <v>0</v>
      </c>
      <c r="BR74" s="1" t="s">
        <v>0</v>
      </c>
      <c r="BS74" s="1" t="s">
        <v>0</v>
      </c>
      <c r="BT74" s="1" t="s">
        <v>0</v>
      </c>
      <c r="BU74" s="1" t="s">
        <v>0</v>
      </c>
    </row>
    <row r="75" spans="3:73" ht="11.25">
      <c r="C75" s="1" t="s">
        <v>0</v>
      </c>
      <c r="D75" s="1" t="s">
        <v>0</v>
      </c>
      <c r="E75" s="1" t="s">
        <v>0</v>
      </c>
      <c r="F75" s="7"/>
      <c r="G75" s="6"/>
      <c r="H75" s="6"/>
      <c r="I75" s="6"/>
      <c r="J75" s="6"/>
      <c r="K75" s="6"/>
      <c r="L75" s="6"/>
      <c r="M75" s="6"/>
      <c r="N75" s="7"/>
      <c r="O75" s="6"/>
      <c r="P75" s="6"/>
      <c r="Q75" s="6"/>
      <c r="R75" s="6"/>
      <c r="S75" s="6"/>
      <c r="T75" s="8"/>
      <c r="U75" s="5"/>
      <c r="V75" s="5"/>
      <c r="W75" s="5"/>
      <c r="X75" s="5"/>
      <c r="Y75" s="5"/>
      <c r="Z75" s="5"/>
      <c r="AA75" s="5"/>
      <c r="AB75" s="8"/>
      <c r="AC75" s="5"/>
      <c r="AD75" s="5"/>
      <c r="AE75" s="5"/>
      <c r="AF75" s="5"/>
      <c r="AG75" s="5"/>
      <c r="AH75" s="5"/>
      <c r="AI75" s="5"/>
      <c r="AJ75" s="8"/>
      <c r="AK75" s="5"/>
      <c r="AL75" s="5"/>
      <c r="AM75" s="5"/>
      <c r="AN75" s="5"/>
      <c r="AO75" s="5"/>
      <c r="AP75" s="5"/>
      <c r="AQ75" s="5"/>
      <c r="AR75" s="8"/>
      <c r="AS75" s="5"/>
      <c r="AT75" s="5"/>
      <c r="AU75" s="5"/>
      <c r="AV75" s="5"/>
      <c r="AW75" s="5"/>
      <c r="AX75" s="5"/>
      <c r="AY75" s="5"/>
      <c r="AZ75" s="8"/>
      <c r="BA75" s="5"/>
      <c r="BB75" s="5"/>
      <c r="BC75" s="5"/>
      <c r="BD75" s="5"/>
      <c r="BE75" s="5"/>
      <c r="BF75" s="5"/>
      <c r="BG75" s="5"/>
      <c r="BH75" s="8"/>
      <c r="BI75" s="5"/>
      <c r="BJ75" s="5"/>
      <c r="BK75" s="5"/>
      <c r="BL75" s="5"/>
      <c r="BM75" s="5"/>
      <c r="BN75" s="5"/>
      <c r="BO75" s="5"/>
      <c r="BP75" s="9"/>
      <c r="BT75" s="1" t="s">
        <v>0</v>
      </c>
      <c r="BU75" s="1" t="s">
        <v>0</v>
      </c>
    </row>
    <row r="76" spans="1:102" ht="11.25">
      <c r="A76" s="30" t="s">
        <v>1</v>
      </c>
      <c r="B76" s="31" t="str">
        <f>HYPERLINK("http://www.dot.ca.gov/hq/transprog/stip2004/ff_sheets/04-0342l.xls","0342L")</f>
        <v>0342L</v>
      </c>
      <c r="C76" s="30" t="s">
        <v>51</v>
      </c>
      <c r="D76" s="30" t="s">
        <v>52</v>
      </c>
      <c r="E76" s="30" t="s">
        <v>53</v>
      </c>
      <c r="F76" s="32">
        <f ca="1">INDIRECT("T76")+INDIRECT("AB76")+INDIRECT("AJ76")+INDIRECT("AR76")+INDIRECT("AZ76")+INDIRECT("BH76")</f>
        <v>2576</v>
      </c>
      <c r="G76" s="33">
        <f ca="1">INDIRECT("U76")+INDIRECT("AC76")+INDIRECT("AK76")+INDIRECT("AS76")+INDIRECT("BA76")+INDIRECT("BI76")</f>
        <v>0</v>
      </c>
      <c r="H76" s="33">
        <f ca="1">INDIRECT("V76")+INDIRECT("AD76")+INDIRECT("AL76")+INDIRECT("AT76")+INDIRECT("BB76")+INDIRECT("BJ76")</f>
        <v>22228</v>
      </c>
      <c r="I76" s="33">
        <f ca="1">INDIRECT("W76")+INDIRECT("AE76")+INDIRECT("AM76")+INDIRECT("AU76")+INDIRECT("BC76")+INDIRECT("BK76")</f>
        <v>0</v>
      </c>
      <c r="J76" s="33">
        <f ca="1">INDIRECT("X76")+INDIRECT("AF76")+INDIRECT("AN76")+INDIRECT("AV76")+INDIRECT("BD76")+INDIRECT("BL76")</f>
        <v>0</v>
      </c>
      <c r="K76" s="33">
        <f ca="1">INDIRECT("Y76")+INDIRECT("AG76")+INDIRECT("AO76")+INDIRECT("AW76")+INDIRECT("BE76")+INDIRECT("BM76")</f>
        <v>0</v>
      </c>
      <c r="L76" s="33">
        <f ca="1">INDIRECT("Z76")+INDIRECT("AH76")+INDIRECT("AP76")+INDIRECT("AX76")+INDIRECT("BF76")+INDIRECT("BN76")</f>
        <v>0</v>
      </c>
      <c r="M76" s="33">
        <f ca="1">INDIRECT("AA76")+INDIRECT("AI76")+INDIRECT("AQ76")+INDIRECT("AY76")+INDIRECT("BG76")+INDIRECT("BO76")</f>
        <v>0</v>
      </c>
      <c r="N76" s="32">
        <f ca="1">INDIRECT("T76")+INDIRECT("U76")+INDIRECT("V76")+INDIRECT("W76")+INDIRECT("X76")+INDIRECT("Y76")+INDIRECT("Z76")+INDIRECT("AA76")</f>
        <v>2576</v>
      </c>
      <c r="O76" s="33">
        <f ca="1">INDIRECT("AB76")+INDIRECT("AC76")+INDIRECT("AD76")+INDIRECT("AE76")+INDIRECT("AF76")+INDIRECT("AG76")+INDIRECT("AH76")+INDIRECT("AI76")</f>
        <v>18392</v>
      </c>
      <c r="P76" s="33">
        <f ca="1">INDIRECT("AJ76")+INDIRECT("AK76")+INDIRECT("AL76")+INDIRECT("AM76")+INDIRECT("AN76")+INDIRECT("AO76")+INDIRECT("AP76")+INDIRECT("AQ76")</f>
        <v>0</v>
      </c>
      <c r="Q76" s="33">
        <f ca="1">INDIRECT("AR76")+INDIRECT("AS76")+INDIRECT("AT76")+INDIRECT("AU76")+INDIRECT("AV76")+INDIRECT("AW76")+INDIRECT("AX76")+INDIRECT("AY76")</f>
        <v>0</v>
      </c>
      <c r="R76" s="33">
        <f ca="1">INDIRECT("AZ76")+INDIRECT("BA76")+INDIRECT("BB76")+INDIRECT("BC76")+INDIRECT("BD76")+INDIRECT("BE76")+INDIRECT("BF76")+INDIRECT("BG76")</f>
        <v>0</v>
      </c>
      <c r="S76" s="33">
        <f ca="1">INDIRECT("BH76")+INDIRECT("BI76")+INDIRECT("BJ76")+INDIRECT("BK76")+INDIRECT("BL76")+INDIRECT("BM76")+INDIRECT("BN76")+INDIRECT("BO76")</f>
        <v>3836</v>
      </c>
      <c r="T76" s="34">
        <v>2576</v>
      </c>
      <c r="U76" s="35"/>
      <c r="V76" s="35"/>
      <c r="W76" s="35"/>
      <c r="X76" s="35"/>
      <c r="Y76" s="35"/>
      <c r="Z76" s="35"/>
      <c r="AA76" s="35"/>
      <c r="AB76" s="34"/>
      <c r="AC76" s="35"/>
      <c r="AD76" s="35">
        <v>18392</v>
      </c>
      <c r="AE76" s="35"/>
      <c r="AF76" s="35"/>
      <c r="AG76" s="35"/>
      <c r="AH76" s="35"/>
      <c r="AI76" s="35"/>
      <c r="AJ76" s="34"/>
      <c r="AK76" s="35"/>
      <c r="AL76" s="35"/>
      <c r="AM76" s="35"/>
      <c r="AN76" s="35"/>
      <c r="AO76" s="35"/>
      <c r="AP76" s="35"/>
      <c r="AQ76" s="35"/>
      <c r="AR76" s="34"/>
      <c r="AS76" s="35"/>
      <c r="AT76" s="35"/>
      <c r="AU76" s="35"/>
      <c r="AV76" s="35"/>
      <c r="AW76" s="35"/>
      <c r="AX76" s="35"/>
      <c r="AY76" s="35"/>
      <c r="AZ76" s="34"/>
      <c r="BA76" s="35"/>
      <c r="BB76" s="35"/>
      <c r="BC76" s="35"/>
      <c r="BD76" s="35"/>
      <c r="BE76" s="35"/>
      <c r="BF76" s="35"/>
      <c r="BG76" s="35"/>
      <c r="BH76" s="34"/>
      <c r="BI76" s="35"/>
      <c r="BJ76" s="35">
        <v>3836</v>
      </c>
      <c r="BK76" s="35"/>
      <c r="BL76" s="35"/>
      <c r="BM76" s="35"/>
      <c r="BN76" s="35"/>
      <c r="BO76" s="36"/>
      <c r="BP76" s="9">
        <v>10600000223</v>
      </c>
      <c r="BQ76" s="1" t="s">
        <v>3</v>
      </c>
      <c r="BR76" s="1" t="s">
        <v>0</v>
      </c>
      <c r="BS76" s="1" t="s">
        <v>0</v>
      </c>
      <c r="BT76" s="1" t="s">
        <v>0</v>
      </c>
      <c r="BU76" s="1" t="s">
        <v>55</v>
      </c>
      <c r="BW76" s="1">
        <f ca="1">INDIRECT("T76")+2*INDIRECT("AB76")+3*INDIRECT("AJ76")+4*INDIRECT("AR76")+5*INDIRECT("AZ76")+6*INDIRECT("BH76")</f>
        <v>2576</v>
      </c>
      <c r="BX76" s="1">
        <v>2576</v>
      </c>
      <c r="BY76" s="1">
        <f ca="1">INDIRECT("U76")+2*INDIRECT("AC76")+3*INDIRECT("AK76")+4*INDIRECT("AS76")+5*INDIRECT("BA76")+6*INDIRECT("BI76")</f>
        <v>0</v>
      </c>
      <c r="BZ76" s="1">
        <v>0</v>
      </c>
      <c r="CA76" s="1">
        <f ca="1">INDIRECT("V76")+2*INDIRECT("AD76")+3*INDIRECT("AL76")+4*INDIRECT("AT76")+5*INDIRECT("BB76")+6*INDIRECT("BJ76")</f>
        <v>59800</v>
      </c>
      <c r="CB76" s="1">
        <v>59800</v>
      </c>
      <c r="CC76" s="1">
        <f ca="1">INDIRECT("W76")+2*INDIRECT("AE76")+3*INDIRECT("AM76")+4*INDIRECT("AU76")+5*INDIRECT("BC76")+6*INDIRECT("BK76")</f>
        <v>0</v>
      </c>
      <c r="CD76" s="1">
        <v>0</v>
      </c>
      <c r="CE76" s="1">
        <f ca="1">INDIRECT("X76")+2*INDIRECT("AF76")+3*INDIRECT("AN76")+4*INDIRECT("AV76")+5*INDIRECT("BD76")+6*INDIRECT("BL76")</f>
        <v>0</v>
      </c>
      <c r="CF76" s="1">
        <v>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2576</v>
      </c>
      <c r="CN76" s="1">
        <v>2576</v>
      </c>
      <c r="CO76" s="1">
        <f ca="1">INDIRECT("AB76")+2*INDIRECT("AC76")+3*INDIRECT("AD76")+4*INDIRECT("AE76")+5*INDIRECT("AF76")+6*INDIRECT("AG76")+7*INDIRECT("AH76")+8*INDIRECT("AI76")</f>
        <v>55176</v>
      </c>
      <c r="CP76" s="1">
        <v>55176</v>
      </c>
      <c r="CQ76" s="1">
        <f ca="1">INDIRECT("AJ76")+2*INDIRECT("AK76")+3*INDIRECT("AL76")+4*INDIRECT("AM76")+5*INDIRECT("AN76")+6*INDIRECT("AO76")+7*INDIRECT("AP76")+8*INDIRECT("AQ76")</f>
        <v>0</v>
      </c>
      <c r="CR76" s="1">
        <v>0</v>
      </c>
      <c r="CS76" s="1">
        <f ca="1">INDIRECT("AR76")+2*INDIRECT("AS76")+3*INDIRECT("AT76")+4*INDIRECT("AU76")+5*INDIRECT("AV76")+6*INDIRECT("AW76")+7*INDIRECT("AX76")+8*INDIRECT("AY76")</f>
        <v>0</v>
      </c>
      <c r="CT76" s="1">
        <v>0</v>
      </c>
      <c r="CU76" s="1">
        <f ca="1">INDIRECT("AZ76")+2*INDIRECT("BA76")+3*INDIRECT("BB76")+4*INDIRECT("BC76")+5*INDIRECT("BD76")+6*INDIRECT("BE76")+7*INDIRECT("BF76")+8*INDIRECT("BG76")</f>
        <v>0</v>
      </c>
      <c r="CV76" s="1">
        <v>0</v>
      </c>
      <c r="CW76" s="1">
        <f ca="1">INDIRECT("BH76")+2*INDIRECT("BI76")+3*INDIRECT("BJ76")+4*INDIRECT("BK76")+5*INDIRECT("BL76")+6*INDIRECT("BM76")+7*INDIRECT("BN76")+8*INDIRECT("BO76")</f>
        <v>11508</v>
      </c>
      <c r="CX76" s="1">
        <v>11508</v>
      </c>
    </row>
    <row r="77" spans="1:102" ht="11.25">
      <c r="A77" s="1" t="s">
        <v>0</v>
      </c>
      <c r="B77" s="1" t="s">
        <v>0</v>
      </c>
      <c r="C77" s="1" t="s">
        <v>56</v>
      </c>
      <c r="D77" s="1" t="s">
        <v>57</v>
      </c>
      <c r="E77" s="1" t="s">
        <v>3</v>
      </c>
      <c r="F77" s="7">
        <f ca="1">INDIRECT("T77")+INDIRECT("AB77")+INDIRECT("AJ77")+INDIRECT("AR77")+INDIRECT("AZ77")+INDIRECT("BH77")</f>
        <v>2248</v>
      </c>
      <c r="G77" s="6">
        <f ca="1">INDIRECT("U77")+INDIRECT("AC77")+INDIRECT("AK77")+INDIRECT("AS77")+INDIRECT("BA77")+INDIRECT("BI77")</f>
        <v>1559</v>
      </c>
      <c r="H77" s="6">
        <f ca="1">INDIRECT("V77")+INDIRECT("AD77")+INDIRECT("AL77")+INDIRECT("AT77")+INDIRECT("BB77")+INDIRECT("BJ77")</f>
        <v>19082</v>
      </c>
      <c r="I77" s="6">
        <f ca="1">INDIRECT("W77")+INDIRECT("AE77")+INDIRECT("AM77")+INDIRECT("AU77")+INDIRECT("BC77")+INDIRECT("BK77")</f>
        <v>0</v>
      </c>
      <c r="J77" s="6">
        <f ca="1">INDIRECT("X77")+INDIRECT("AF77")+INDIRECT("AN77")+INDIRECT("AV77")+INDIRECT("BD77")+INDIRECT("BL77")</f>
        <v>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19082</v>
      </c>
      <c r="P77" s="6">
        <f ca="1">INDIRECT("AJ77")+INDIRECT("AK77")+INDIRECT("AL77")+INDIRECT("AM77")+INDIRECT("AN77")+INDIRECT("AO77")+INDIRECT("AP77")+INDIRECT("AQ77")</f>
        <v>2248</v>
      </c>
      <c r="Q77" s="6">
        <f ca="1">INDIRECT("AR77")+INDIRECT("AS77")+INDIRECT("AT77")+INDIRECT("AU77")+INDIRECT("AV77")+INDIRECT("AW77")+INDIRECT("AX77")+INDIRECT("AY77")</f>
        <v>0</v>
      </c>
      <c r="R77" s="6">
        <f ca="1">INDIRECT("AZ77")+INDIRECT("BA77")+INDIRECT("BB77")+INDIRECT("BC77")+INDIRECT("BD77")+INDIRECT("BE77")+INDIRECT("BF77")+INDIRECT("BG77")</f>
        <v>0</v>
      </c>
      <c r="S77" s="6">
        <f ca="1">INDIRECT("BH77")+INDIRECT("BI77")+INDIRECT("BJ77")+INDIRECT("BK77")+INDIRECT("BL77")+INDIRECT("BM77")+INDIRECT("BN77")+INDIRECT("BO77")</f>
        <v>1559</v>
      </c>
      <c r="T77" s="28"/>
      <c r="U77" s="29"/>
      <c r="V77" s="29"/>
      <c r="W77" s="29"/>
      <c r="X77" s="29"/>
      <c r="Y77" s="29"/>
      <c r="Z77" s="29"/>
      <c r="AA77" s="29"/>
      <c r="AB77" s="28"/>
      <c r="AC77" s="29"/>
      <c r="AD77" s="29">
        <v>19082</v>
      </c>
      <c r="AE77" s="29"/>
      <c r="AF77" s="29"/>
      <c r="AG77" s="29"/>
      <c r="AH77" s="29"/>
      <c r="AI77" s="29"/>
      <c r="AJ77" s="28">
        <v>2248</v>
      </c>
      <c r="AK77" s="29"/>
      <c r="AL77" s="29"/>
      <c r="AM77" s="29"/>
      <c r="AN77" s="29"/>
      <c r="AO77" s="29"/>
      <c r="AP77" s="29"/>
      <c r="AQ77" s="29"/>
      <c r="AR77" s="28"/>
      <c r="AS77" s="29"/>
      <c r="AT77" s="29"/>
      <c r="AU77" s="29"/>
      <c r="AV77" s="29"/>
      <c r="AW77" s="29"/>
      <c r="AX77" s="29"/>
      <c r="AY77" s="29"/>
      <c r="AZ77" s="28"/>
      <c r="BA77" s="29"/>
      <c r="BB77" s="29"/>
      <c r="BC77" s="29"/>
      <c r="BD77" s="29"/>
      <c r="BE77" s="29"/>
      <c r="BF77" s="29"/>
      <c r="BG77" s="29"/>
      <c r="BH77" s="28"/>
      <c r="BI77" s="29">
        <v>1559</v>
      </c>
      <c r="BJ77" s="29"/>
      <c r="BK77" s="29"/>
      <c r="BL77" s="29"/>
      <c r="BM77" s="29"/>
      <c r="BN77" s="29"/>
      <c r="BO77" s="29"/>
      <c r="BP77" s="9">
        <v>0</v>
      </c>
      <c r="BQ77" s="1" t="s">
        <v>3</v>
      </c>
      <c r="BR77" s="1" t="s">
        <v>0</v>
      </c>
      <c r="BS77" s="1" t="s">
        <v>0</v>
      </c>
      <c r="BT77" s="1" t="s">
        <v>0</v>
      </c>
      <c r="BU77" s="1" t="s">
        <v>55</v>
      </c>
      <c r="BW77" s="1">
        <f ca="1">INDIRECT("T77")+2*INDIRECT("AB77")+3*INDIRECT("AJ77")+4*INDIRECT("AR77")+5*INDIRECT("AZ77")+6*INDIRECT("BH77")</f>
        <v>6744</v>
      </c>
      <c r="BX77" s="1">
        <v>6744</v>
      </c>
      <c r="BY77" s="1">
        <f ca="1">INDIRECT("U77")+2*INDIRECT("AC77")+3*INDIRECT("AK77")+4*INDIRECT("AS77")+5*INDIRECT("BA77")+6*INDIRECT("BI77")</f>
        <v>9354</v>
      </c>
      <c r="BZ77" s="1">
        <v>9354</v>
      </c>
      <c r="CA77" s="1">
        <f ca="1">INDIRECT("V77")+2*INDIRECT("AD77")+3*INDIRECT("AL77")+4*INDIRECT("AT77")+5*INDIRECT("BB77")+6*INDIRECT("BJ77")</f>
        <v>38164</v>
      </c>
      <c r="CB77" s="1">
        <v>38164</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57246</v>
      </c>
      <c r="CP77" s="1">
        <v>57246</v>
      </c>
      <c r="CQ77" s="1">
        <f ca="1">INDIRECT("AJ77")+2*INDIRECT("AK77")+3*INDIRECT("AL77")+4*INDIRECT("AM77")+5*INDIRECT("AN77")+6*INDIRECT("AO77")+7*INDIRECT("AP77")+8*INDIRECT("AQ77")</f>
        <v>2248</v>
      </c>
      <c r="CR77" s="1">
        <v>2248</v>
      </c>
      <c r="CS77" s="1">
        <f ca="1">INDIRECT("AR77")+2*INDIRECT("AS77")+3*INDIRECT("AT77")+4*INDIRECT("AU77")+5*INDIRECT("AV77")+6*INDIRECT("AW77")+7*INDIRECT("AX77")+8*INDIRECT("AY77")</f>
        <v>0</v>
      </c>
      <c r="CT77" s="1">
        <v>0</v>
      </c>
      <c r="CU77" s="1">
        <f ca="1">INDIRECT("AZ77")+2*INDIRECT("BA77")+3*INDIRECT("BB77")+4*INDIRECT("BC77")+5*INDIRECT("BD77")+6*INDIRECT("BE77")+7*INDIRECT("BF77")+8*INDIRECT("BG77")</f>
        <v>0</v>
      </c>
      <c r="CV77" s="1">
        <v>0</v>
      </c>
      <c r="CW77" s="1">
        <f ca="1">INDIRECT("BH77")+2*INDIRECT("BI77")+3*INDIRECT("BJ77")+4*INDIRECT("BK77")+5*INDIRECT("BL77")+6*INDIRECT("BM77")+7*INDIRECT("BN77")+8*INDIRECT("BO77")</f>
        <v>3118</v>
      </c>
      <c r="CX77" s="1">
        <v>3118</v>
      </c>
    </row>
    <row r="78" spans="1:102" ht="11.25">
      <c r="A78" s="25"/>
      <c r="B78" s="25"/>
      <c r="C78" s="27" t="s">
        <v>95</v>
      </c>
      <c r="D78" s="26" t="s">
        <v>0</v>
      </c>
      <c r="E78" s="1" t="s">
        <v>58</v>
      </c>
      <c r="F78" s="7">
        <f ca="1">INDIRECT("T78")+INDIRECT("AB78")+INDIRECT("AJ78")+INDIRECT("AR78")+INDIRECT("AZ78")+INDIRECT("BH78")</f>
        <v>1200</v>
      </c>
      <c r="G78" s="6">
        <f ca="1">INDIRECT("U78")+INDIRECT("AC78")+INDIRECT("AK78")+INDIRECT("AS78")+INDIRECT("BA78")+INDIRECT("BI78")</f>
        <v>0</v>
      </c>
      <c r="H78" s="6">
        <f ca="1">INDIRECT("V78")+INDIRECT("AD78")+INDIRECT("AL78")+INDIRECT("AT78")+INDIRECT("BB78")+INDIRECT("BJ78")</f>
        <v>0</v>
      </c>
      <c r="I78" s="6">
        <f ca="1">INDIRECT("W78")+INDIRECT("AE78")+INDIRECT("AM78")+INDIRECT("AU78")+INDIRECT("BC78")+INDIRECT("BK78")</f>
        <v>0</v>
      </c>
      <c r="J78" s="6">
        <f ca="1">INDIRECT("X78")+INDIRECT("AF78")+INDIRECT("AN78")+INDIRECT("AV78")+INDIRECT("BD78")+INDIRECT("BL78")</f>
        <v>0</v>
      </c>
      <c r="K78" s="6">
        <f ca="1">INDIRECT("Y78")+INDIRECT("AG78")+INDIRECT("AO78")+INDIRECT("AW78")+INDIRECT("BE78")+INDIRECT("BM78")</f>
        <v>0</v>
      </c>
      <c r="L78" s="6">
        <f ca="1">INDIRECT("Z78")+INDIRECT("AH78")+INDIRECT("AP78")+INDIRECT("AX78")+INDIRECT("BF78")+INDIRECT("BN78")</f>
        <v>0</v>
      </c>
      <c r="M78" s="6">
        <f ca="1">INDIRECT("AA78")+INDIRECT("AI78")+INDIRECT("AQ78")+INDIRECT("AY78")+INDIRECT("BG78")+INDIRECT("BO78")</f>
        <v>0</v>
      </c>
      <c r="N78" s="7">
        <f ca="1">INDIRECT("T78")+INDIRECT("U78")+INDIRECT("V78")+INDIRECT("W78")+INDIRECT("X78")+INDIRECT("Y78")+INDIRECT("Z78")+INDIRECT("AA78")</f>
        <v>0</v>
      </c>
      <c r="O78" s="6">
        <f ca="1">INDIRECT("AB78")+INDIRECT("AC78")+INDIRECT("AD78")+INDIRECT("AE78")+INDIRECT("AF78")+INDIRECT("AG78")+INDIRECT("AH78")+INDIRECT("AI78")</f>
        <v>0</v>
      </c>
      <c r="P78" s="6">
        <f ca="1">INDIRECT("AJ78")+INDIRECT("AK78")+INDIRECT("AL78")+INDIRECT("AM78")+INDIRECT("AN78")+INDIRECT("AO78")+INDIRECT("AP78")+INDIRECT("AQ78")</f>
        <v>1200</v>
      </c>
      <c r="Q78" s="6">
        <f ca="1">INDIRECT("AR78")+INDIRECT("AS78")+INDIRECT("AT78")+INDIRECT("AU78")+INDIRECT("AV78")+INDIRECT("AW78")+INDIRECT("AX78")+INDIRECT("AY78")</f>
        <v>0</v>
      </c>
      <c r="R78" s="6">
        <f ca="1">INDIRECT("AZ78")+INDIRECT("BA78")+INDIRECT("BB78")+INDIRECT("BC78")+INDIRECT("BD78")+INDIRECT("BE78")+INDIRECT("BF78")+INDIRECT("BG78")</f>
        <v>0</v>
      </c>
      <c r="S78" s="6">
        <f ca="1">INDIRECT("BH78")+INDIRECT("BI78")+INDIRECT("BJ78")+INDIRECT("BK78")+INDIRECT("BL78")+INDIRECT("BM78")+INDIRECT("BN78")+INDIRECT("BO78")</f>
        <v>0</v>
      </c>
      <c r="T78" s="28"/>
      <c r="U78" s="29"/>
      <c r="V78" s="29"/>
      <c r="W78" s="29"/>
      <c r="X78" s="29"/>
      <c r="Y78" s="29"/>
      <c r="Z78" s="29"/>
      <c r="AA78" s="29"/>
      <c r="AB78" s="28"/>
      <c r="AC78" s="29"/>
      <c r="AD78" s="29"/>
      <c r="AE78" s="29"/>
      <c r="AF78" s="29"/>
      <c r="AG78" s="29"/>
      <c r="AH78" s="29"/>
      <c r="AI78" s="29"/>
      <c r="AJ78" s="28">
        <v>1200</v>
      </c>
      <c r="AK78" s="29"/>
      <c r="AL78" s="29"/>
      <c r="AM78" s="29"/>
      <c r="AN78" s="29"/>
      <c r="AO78" s="29"/>
      <c r="AP78" s="29"/>
      <c r="AQ78" s="29"/>
      <c r="AR78" s="28"/>
      <c r="AS78" s="29"/>
      <c r="AT78" s="29"/>
      <c r="AU78" s="29"/>
      <c r="AV78" s="29"/>
      <c r="AW78" s="29"/>
      <c r="AX78" s="29"/>
      <c r="AY78" s="29"/>
      <c r="AZ78" s="28"/>
      <c r="BA78" s="29"/>
      <c r="BB78" s="29"/>
      <c r="BC78" s="29"/>
      <c r="BD78" s="29"/>
      <c r="BE78" s="29"/>
      <c r="BF78" s="29"/>
      <c r="BG78" s="29"/>
      <c r="BH78" s="28"/>
      <c r="BI78" s="29"/>
      <c r="BJ78" s="29"/>
      <c r="BK78" s="29"/>
      <c r="BL78" s="29"/>
      <c r="BM78" s="29"/>
      <c r="BN78" s="29"/>
      <c r="BO78" s="29"/>
      <c r="BP78" s="9">
        <v>0</v>
      </c>
      <c r="BQ78" s="1" t="s">
        <v>0</v>
      </c>
      <c r="BR78" s="1" t="s">
        <v>0</v>
      </c>
      <c r="BS78" s="1" t="s">
        <v>0</v>
      </c>
      <c r="BT78" s="1" t="s">
        <v>0</v>
      </c>
      <c r="BU78" s="1" t="s">
        <v>0</v>
      </c>
      <c r="BW78" s="1">
        <f ca="1">INDIRECT("T78")+2*INDIRECT("AB78")+3*INDIRECT("AJ78")+4*INDIRECT("AR78")+5*INDIRECT("AZ78")+6*INDIRECT("BH78")</f>
        <v>3600</v>
      </c>
      <c r="BX78" s="1">
        <v>3600</v>
      </c>
      <c r="BY78" s="1">
        <f ca="1">INDIRECT("U78")+2*INDIRECT("AC78")+3*INDIRECT("AK78")+4*INDIRECT("AS78")+5*INDIRECT("BA78")+6*INDIRECT("BI78")</f>
        <v>0</v>
      </c>
      <c r="BZ78" s="1">
        <v>0</v>
      </c>
      <c r="CA78" s="1">
        <f ca="1">INDIRECT("V78")+2*INDIRECT("AD78")+3*INDIRECT("AL78")+4*INDIRECT("AT78")+5*INDIRECT("BB78")+6*INDIRECT("BJ78")</f>
        <v>0</v>
      </c>
      <c r="CB78" s="1">
        <v>0</v>
      </c>
      <c r="CC78" s="1">
        <f ca="1">INDIRECT("W78")+2*INDIRECT("AE78")+3*INDIRECT("AM78")+4*INDIRECT("AU78")+5*INDIRECT("BC78")+6*INDIRECT("BK78")</f>
        <v>0</v>
      </c>
      <c r="CD78" s="1">
        <v>0</v>
      </c>
      <c r="CE78" s="1">
        <f ca="1">INDIRECT("X78")+2*INDIRECT("AF78")+3*INDIRECT("AN78")+4*INDIRECT("AV78")+5*INDIRECT("BD78")+6*INDIRECT("BL78")</f>
        <v>0</v>
      </c>
      <c r="CF78" s="1">
        <v>0</v>
      </c>
      <c r="CG78" s="1">
        <f ca="1">INDIRECT("Y78")+2*INDIRECT("AG78")+3*INDIRECT("AO78")+4*INDIRECT("AW78")+5*INDIRECT("BE78")+6*INDIRECT("BM78")</f>
        <v>0</v>
      </c>
      <c r="CH78" s="1">
        <v>0</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0</v>
      </c>
      <c r="CN78" s="1">
        <v>0</v>
      </c>
      <c r="CO78" s="1">
        <f ca="1">INDIRECT("AB78")+2*INDIRECT("AC78")+3*INDIRECT("AD78")+4*INDIRECT("AE78")+5*INDIRECT("AF78")+6*INDIRECT("AG78")+7*INDIRECT("AH78")+8*INDIRECT("AI78")</f>
        <v>0</v>
      </c>
      <c r="CP78" s="1">
        <v>0</v>
      </c>
      <c r="CQ78" s="1">
        <f ca="1">INDIRECT("AJ78")+2*INDIRECT("AK78")+3*INDIRECT("AL78")+4*INDIRECT("AM78")+5*INDIRECT("AN78")+6*INDIRECT("AO78")+7*INDIRECT("AP78")+8*INDIRECT("AQ78")</f>
        <v>1200</v>
      </c>
      <c r="CR78" s="1">
        <v>1200</v>
      </c>
      <c r="CS78" s="1">
        <f ca="1">INDIRECT("AR78")+2*INDIRECT("AS78")+3*INDIRECT("AT78")+4*INDIRECT("AU78")+5*INDIRECT("AV78")+6*INDIRECT("AW78")+7*INDIRECT("AX78")+8*INDIRECT("AY78")</f>
        <v>0</v>
      </c>
      <c r="CT78" s="1">
        <v>0</v>
      </c>
      <c r="CU78" s="1">
        <f ca="1">INDIRECT("AZ78")+2*INDIRECT("BA78")+3*INDIRECT("BB78")+4*INDIRECT("BC78")+5*INDIRECT("BD78")+6*INDIRECT("BE78")+7*INDIRECT("BF78")+8*INDIRECT("BG78")</f>
        <v>0</v>
      </c>
      <c r="CV78" s="1">
        <v>0</v>
      </c>
      <c r="CW78" s="1">
        <f ca="1">INDIRECT("BH78")+2*INDIRECT("BI78")+3*INDIRECT("BJ78")+4*INDIRECT("BK78")+5*INDIRECT("BL78")+6*INDIRECT("BM78")+7*INDIRECT("BN78")+8*INDIRECT("BO78")</f>
        <v>0</v>
      </c>
      <c r="CX78" s="1">
        <v>0</v>
      </c>
    </row>
    <row r="79" spans="1:102" ht="11.25">
      <c r="A79" s="1" t="s">
        <v>0</v>
      </c>
      <c r="B79" s="1" t="s">
        <v>0</v>
      </c>
      <c r="C79" s="1" t="s">
        <v>0</v>
      </c>
      <c r="D79" s="1" t="s">
        <v>0</v>
      </c>
      <c r="E79" s="1" t="s">
        <v>59</v>
      </c>
      <c r="F79" s="7">
        <f ca="1">INDIRECT("T79")+INDIRECT("AB79")+INDIRECT("AJ79")+INDIRECT("AR79")+INDIRECT("AZ79")+INDIRECT("BH79")</f>
        <v>8322</v>
      </c>
      <c r="G79" s="6">
        <f ca="1">INDIRECT("U79")+INDIRECT("AC79")+INDIRECT("AK79")+INDIRECT("AS79")+INDIRECT("BA79")+INDIRECT("BI79")</f>
        <v>191</v>
      </c>
      <c r="H79" s="6">
        <f ca="1">INDIRECT("V79")+INDIRECT("AD79")+INDIRECT("AL79")+INDIRECT("AT79")+INDIRECT("BB79")+INDIRECT("BJ79")</f>
        <v>3736</v>
      </c>
      <c r="I79" s="6">
        <f ca="1">INDIRECT("W79")+INDIRECT("AE79")+INDIRECT("AM79")+INDIRECT("AU79")+INDIRECT("BC79")+INDIRECT("BK79")</f>
        <v>0</v>
      </c>
      <c r="J79" s="6">
        <f ca="1">INDIRECT("X79")+INDIRECT("AF79")+INDIRECT("AN79")+INDIRECT("AV79")+INDIRECT("BD79")+INDIRECT("BL79")</f>
        <v>0</v>
      </c>
      <c r="K79" s="6">
        <f ca="1">INDIRECT("Y79")+INDIRECT("AG79")+INDIRECT("AO79")+INDIRECT("AW79")+INDIRECT("BE79")+INDIRECT("BM79")</f>
        <v>0</v>
      </c>
      <c r="L79" s="6">
        <f ca="1">INDIRECT("Z79")+INDIRECT("AH79")+INDIRECT("AP79")+INDIRECT("AX79")+INDIRECT("BF79")+INDIRECT("BN79")</f>
        <v>0</v>
      </c>
      <c r="M79" s="6">
        <f ca="1">INDIRECT("AA79")+INDIRECT("AI79")+INDIRECT("AQ79")+INDIRECT("AY79")+INDIRECT("BG79")+INDIRECT("BO79")</f>
        <v>0</v>
      </c>
      <c r="N79" s="7">
        <f ca="1">INDIRECT("T79")+INDIRECT("U79")+INDIRECT("V79")+INDIRECT("W79")+INDIRECT("X79")+INDIRECT("Y79")+INDIRECT("Z79")+INDIRECT("AA79")</f>
        <v>0</v>
      </c>
      <c r="O79" s="6">
        <f ca="1">INDIRECT("AB79")+INDIRECT("AC79")+INDIRECT("AD79")+INDIRECT("AE79")+INDIRECT("AF79")+INDIRECT("AG79")+INDIRECT("AH79")+INDIRECT("AI79")</f>
        <v>10125</v>
      </c>
      <c r="P79" s="6">
        <f ca="1">INDIRECT("AJ79")+INDIRECT("AK79")+INDIRECT("AL79")+INDIRECT("AM79")+INDIRECT("AN79")+INDIRECT("AO79")+INDIRECT("AP79")+INDIRECT("AQ79")</f>
        <v>0</v>
      </c>
      <c r="Q79" s="6">
        <f ca="1">INDIRECT("AR79")+INDIRECT("AS79")+INDIRECT("AT79")+INDIRECT("AU79")+INDIRECT("AV79")+INDIRECT("AW79")+INDIRECT("AX79")+INDIRECT("AY79")</f>
        <v>0</v>
      </c>
      <c r="R79" s="6">
        <f ca="1">INDIRECT("AZ79")+INDIRECT("BA79")+INDIRECT("BB79")+INDIRECT("BC79")+INDIRECT("BD79")+INDIRECT("BE79")+INDIRECT("BF79")+INDIRECT("BG79")</f>
        <v>0</v>
      </c>
      <c r="S79" s="6">
        <f ca="1">INDIRECT("BH79")+INDIRECT("BI79")+INDIRECT("BJ79")+INDIRECT("BK79")+INDIRECT("BL79")+INDIRECT("BM79")+INDIRECT("BN79")+INDIRECT("BO79")</f>
        <v>2124</v>
      </c>
      <c r="T79" s="28"/>
      <c r="U79" s="29"/>
      <c r="V79" s="29"/>
      <c r="W79" s="29"/>
      <c r="X79" s="29"/>
      <c r="Y79" s="29"/>
      <c r="Z79" s="29"/>
      <c r="AA79" s="29"/>
      <c r="AB79" s="28">
        <v>7362</v>
      </c>
      <c r="AC79" s="29"/>
      <c r="AD79" s="29">
        <v>2763</v>
      </c>
      <c r="AE79" s="29"/>
      <c r="AF79" s="29"/>
      <c r="AG79" s="29"/>
      <c r="AH79" s="29"/>
      <c r="AI79" s="29"/>
      <c r="AJ79" s="28"/>
      <c r="AK79" s="29"/>
      <c r="AL79" s="29"/>
      <c r="AM79" s="29"/>
      <c r="AN79" s="29"/>
      <c r="AO79" s="29"/>
      <c r="AP79" s="29"/>
      <c r="AQ79" s="29"/>
      <c r="AR79" s="28"/>
      <c r="AS79" s="29"/>
      <c r="AT79" s="29"/>
      <c r="AU79" s="29"/>
      <c r="AV79" s="29"/>
      <c r="AW79" s="29"/>
      <c r="AX79" s="29"/>
      <c r="AY79" s="29"/>
      <c r="AZ79" s="28"/>
      <c r="BA79" s="29"/>
      <c r="BB79" s="29"/>
      <c r="BC79" s="29"/>
      <c r="BD79" s="29"/>
      <c r="BE79" s="29"/>
      <c r="BF79" s="29"/>
      <c r="BG79" s="29"/>
      <c r="BH79" s="28">
        <v>960</v>
      </c>
      <c r="BI79" s="29">
        <v>191</v>
      </c>
      <c r="BJ79" s="29">
        <v>973</v>
      </c>
      <c r="BK79" s="29"/>
      <c r="BL79" s="29"/>
      <c r="BM79" s="29"/>
      <c r="BN79" s="29"/>
      <c r="BO79" s="29"/>
      <c r="BP79" s="9">
        <v>0</v>
      </c>
      <c r="BQ79" s="1" t="s">
        <v>0</v>
      </c>
      <c r="BR79" s="1" t="s">
        <v>0</v>
      </c>
      <c r="BS79" s="1" t="s">
        <v>0</v>
      </c>
      <c r="BT79" s="1" t="s">
        <v>0</v>
      </c>
      <c r="BU79" s="1" t="s">
        <v>0</v>
      </c>
      <c r="BW79" s="1">
        <f ca="1">INDIRECT("T79")+2*INDIRECT("AB79")+3*INDIRECT("AJ79")+4*INDIRECT("AR79")+5*INDIRECT("AZ79")+6*INDIRECT("BH79")</f>
        <v>20484</v>
      </c>
      <c r="BX79" s="1">
        <v>20484</v>
      </c>
      <c r="BY79" s="1">
        <f ca="1">INDIRECT("U79")+2*INDIRECT("AC79")+3*INDIRECT("AK79")+4*INDIRECT("AS79")+5*INDIRECT("BA79")+6*INDIRECT("BI79")</f>
        <v>1146</v>
      </c>
      <c r="BZ79" s="1">
        <v>1146</v>
      </c>
      <c r="CA79" s="1">
        <f ca="1">INDIRECT("V79")+2*INDIRECT("AD79")+3*INDIRECT("AL79")+4*INDIRECT("AT79")+5*INDIRECT("BB79")+6*INDIRECT("BJ79")</f>
        <v>11364</v>
      </c>
      <c r="CB79" s="1">
        <v>11364</v>
      </c>
      <c r="CC79" s="1">
        <f ca="1">INDIRECT("W79")+2*INDIRECT("AE79")+3*INDIRECT("AM79")+4*INDIRECT("AU79")+5*INDIRECT("BC79")+6*INDIRECT("BK79")</f>
        <v>0</v>
      </c>
      <c r="CD79" s="1">
        <v>0</v>
      </c>
      <c r="CE79" s="1">
        <f ca="1">INDIRECT("X79")+2*INDIRECT("AF79")+3*INDIRECT("AN79")+4*INDIRECT("AV79")+5*INDIRECT("BD79")+6*INDIRECT("BL79")</f>
        <v>0</v>
      </c>
      <c r="CF79" s="1">
        <v>0</v>
      </c>
      <c r="CG79" s="1">
        <f ca="1">INDIRECT("Y79")+2*INDIRECT("AG79")+3*INDIRECT("AO79")+4*INDIRECT("AW79")+5*INDIRECT("BE79")+6*INDIRECT("BM79")</f>
        <v>0</v>
      </c>
      <c r="CH79" s="1">
        <v>0</v>
      </c>
      <c r="CI79" s="1">
        <f ca="1">INDIRECT("Z79")+2*INDIRECT("AH79")+3*INDIRECT("AP79")+4*INDIRECT("AX79")+5*INDIRECT("BF79")+6*INDIRECT("BN79")</f>
        <v>0</v>
      </c>
      <c r="CJ79" s="1">
        <v>0</v>
      </c>
      <c r="CK79" s="1">
        <f ca="1">INDIRECT("AA79")+2*INDIRECT("AI79")+3*INDIRECT("AQ79")+4*INDIRECT("AY79")+5*INDIRECT("BG79")+6*INDIRECT("BO79")</f>
        <v>0</v>
      </c>
      <c r="CL79" s="1">
        <v>0</v>
      </c>
      <c r="CM79" s="1">
        <f ca="1">INDIRECT("T79")+2*INDIRECT("U79")+3*INDIRECT("V79")+4*INDIRECT("W79")+5*INDIRECT("X79")+6*INDIRECT("Y79")+7*INDIRECT("Z79")+8*INDIRECT("AA79")</f>
        <v>0</v>
      </c>
      <c r="CN79" s="1">
        <v>0</v>
      </c>
      <c r="CO79" s="1">
        <f ca="1">INDIRECT("AB79")+2*INDIRECT("AC79")+3*INDIRECT("AD79")+4*INDIRECT("AE79")+5*INDIRECT("AF79")+6*INDIRECT("AG79")+7*INDIRECT("AH79")+8*INDIRECT("AI79")</f>
        <v>15651</v>
      </c>
      <c r="CP79" s="1">
        <v>15651</v>
      </c>
      <c r="CQ79" s="1">
        <f ca="1">INDIRECT("AJ79")+2*INDIRECT("AK79")+3*INDIRECT("AL79")+4*INDIRECT("AM79")+5*INDIRECT("AN79")+6*INDIRECT("AO79")+7*INDIRECT("AP79")+8*INDIRECT("AQ79")</f>
        <v>0</v>
      </c>
      <c r="CR79" s="1">
        <v>0</v>
      </c>
      <c r="CS79" s="1">
        <f ca="1">INDIRECT("AR79")+2*INDIRECT("AS79")+3*INDIRECT("AT79")+4*INDIRECT("AU79")+5*INDIRECT("AV79")+6*INDIRECT("AW79")+7*INDIRECT("AX79")+8*INDIRECT("AY79")</f>
        <v>0</v>
      </c>
      <c r="CT79" s="1">
        <v>0</v>
      </c>
      <c r="CU79" s="1">
        <f ca="1">INDIRECT("AZ79")+2*INDIRECT("BA79")+3*INDIRECT("BB79")+4*INDIRECT("BC79")+5*INDIRECT("BD79")+6*INDIRECT("BE79")+7*INDIRECT("BF79")+8*INDIRECT("BG79")</f>
        <v>0</v>
      </c>
      <c r="CV79" s="1">
        <v>0</v>
      </c>
      <c r="CW79" s="1">
        <f ca="1">INDIRECT("BH79")+2*INDIRECT("BI79")+3*INDIRECT("BJ79")+4*INDIRECT("BK79")+5*INDIRECT("BL79")+6*INDIRECT("BM79")+7*INDIRECT("BN79")+8*INDIRECT("BO79")</f>
        <v>4261</v>
      </c>
      <c r="CX79" s="1">
        <v>4261</v>
      </c>
    </row>
    <row r="80" spans="1:102" ht="11.25">
      <c r="A80" s="1" t="s">
        <v>0</v>
      </c>
      <c r="B80" s="1" t="s">
        <v>0</v>
      </c>
      <c r="C80" s="1" t="s">
        <v>0</v>
      </c>
      <c r="D80" s="1" t="s">
        <v>0</v>
      </c>
      <c r="E80" s="1" t="s">
        <v>60</v>
      </c>
      <c r="F80" s="7">
        <f ca="1">INDIRECT("T80")+INDIRECT("AB80")+INDIRECT("AJ80")+INDIRECT("AR80")+INDIRECT("AZ80")+INDIRECT("BH80")</f>
        <v>0</v>
      </c>
      <c r="G80" s="6">
        <f ca="1">INDIRECT("U80")+INDIRECT("AC80")+INDIRECT("AK80")+INDIRECT("AS80")+INDIRECT("BA80")+INDIRECT("BI80")</f>
        <v>0</v>
      </c>
      <c r="H80" s="6">
        <f ca="1">INDIRECT("V80")+INDIRECT("AD80")+INDIRECT("AL80")+INDIRECT("AT80")+INDIRECT("BB80")+INDIRECT("BJ80")</f>
        <v>5250</v>
      </c>
      <c r="I80" s="6">
        <f ca="1">INDIRECT("W80")+INDIRECT("AE80")+INDIRECT("AM80")+INDIRECT("AU80")+INDIRECT("BC80")+INDIRECT("BK80")</f>
        <v>0</v>
      </c>
      <c r="J80" s="6">
        <f ca="1">INDIRECT("X80")+INDIRECT("AF80")+INDIRECT("AN80")+INDIRECT("AV80")+INDIRECT("BD80")+INDIRECT("BL80")</f>
        <v>0</v>
      </c>
      <c r="K80" s="6">
        <f ca="1">INDIRECT("Y80")+INDIRECT("AG80")+INDIRECT("AO80")+INDIRECT("AW80")+INDIRECT("BE80")+INDIRECT("BM80")</f>
        <v>0</v>
      </c>
      <c r="L80" s="6">
        <f ca="1">INDIRECT("Z80")+INDIRECT("AH80")+INDIRECT("AP80")+INDIRECT("AX80")+INDIRECT("BF80")+INDIRECT("BN80")</f>
        <v>0</v>
      </c>
      <c r="M80" s="6">
        <f ca="1">INDIRECT("AA80")+INDIRECT("AI80")+INDIRECT("AQ80")+INDIRECT("AY80")+INDIRECT("BG80")+INDIRECT("BO80")</f>
        <v>0</v>
      </c>
      <c r="N80" s="7">
        <f ca="1">INDIRECT("T80")+INDIRECT("U80")+INDIRECT("V80")+INDIRECT("W80")+INDIRECT("X80")+INDIRECT("Y80")+INDIRECT("Z80")+INDIRECT("AA80")</f>
        <v>0</v>
      </c>
      <c r="O80" s="6">
        <f ca="1">INDIRECT("AB80")+INDIRECT("AC80")+INDIRECT("AD80")+INDIRECT("AE80")+INDIRECT("AF80")+INDIRECT("AG80")+INDIRECT("AH80")+INDIRECT("AI80")</f>
        <v>5250</v>
      </c>
      <c r="P80" s="6">
        <f ca="1">INDIRECT("AJ80")+INDIRECT("AK80")+INDIRECT("AL80")+INDIRECT("AM80")+INDIRECT("AN80")+INDIRECT("AO80")+INDIRECT("AP80")+INDIRECT("AQ80")</f>
        <v>0</v>
      </c>
      <c r="Q80" s="6">
        <f ca="1">INDIRECT("AR80")+INDIRECT("AS80")+INDIRECT("AT80")+INDIRECT("AU80")+INDIRECT("AV80")+INDIRECT("AW80")+INDIRECT("AX80")+INDIRECT("AY80")</f>
        <v>0</v>
      </c>
      <c r="R80" s="6">
        <f ca="1">INDIRECT("AZ80")+INDIRECT("BA80")+INDIRECT("BB80")+INDIRECT("BC80")+INDIRECT("BD80")+INDIRECT("BE80")+INDIRECT("BF80")+INDIRECT("BG80")</f>
        <v>0</v>
      </c>
      <c r="S80" s="6">
        <f ca="1">INDIRECT("BH80")+INDIRECT("BI80")+INDIRECT("BJ80")+INDIRECT("BK80")+INDIRECT("BL80")+INDIRECT("BM80")+INDIRECT("BN80")+INDIRECT("BO80")</f>
        <v>0</v>
      </c>
      <c r="T80" s="28"/>
      <c r="U80" s="29"/>
      <c r="V80" s="29"/>
      <c r="W80" s="29"/>
      <c r="X80" s="29"/>
      <c r="Y80" s="29"/>
      <c r="Z80" s="29"/>
      <c r="AA80" s="29"/>
      <c r="AB80" s="28"/>
      <c r="AC80" s="29"/>
      <c r="AD80" s="29">
        <v>5250</v>
      </c>
      <c r="AE80" s="29"/>
      <c r="AF80" s="29"/>
      <c r="AG80" s="29"/>
      <c r="AH80" s="29"/>
      <c r="AI80" s="29"/>
      <c r="AJ80" s="28"/>
      <c r="AK80" s="29"/>
      <c r="AL80" s="29"/>
      <c r="AM80" s="29"/>
      <c r="AN80" s="29"/>
      <c r="AO80" s="29"/>
      <c r="AP80" s="29"/>
      <c r="AQ80" s="29"/>
      <c r="AR80" s="28"/>
      <c r="AS80" s="29"/>
      <c r="AT80" s="29"/>
      <c r="AU80" s="29"/>
      <c r="AV80" s="29"/>
      <c r="AW80" s="29"/>
      <c r="AX80" s="29"/>
      <c r="AY80" s="29"/>
      <c r="AZ80" s="28"/>
      <c r="BA80" s="29"/>
      <c r="BB80" s="29"/>
      <c r="BC80" s="29"/>
      <c r="BD80" s="29"/>
      <c r="BE80" s="29"/>
      <c r="BF80" s="29"/>
      <c r="BG80" s="29"/>
      <c r="BH80" s="28"/>
      <c r="BI80" s="29"/>
      <c r="BJ80" s="29"/>
      <c r="BK80" s="29"/>
      <c r="BL80" s="29"/>
      <c r="BM80" s="29"/>
      <c r="BN80" s="29"/>
      <c r="BO80" s="29"/>
      <c r="BP80" s="9">
        <v>0</v>
      </c>
      <c r="BQ80" s="1" t="s">
        <v>0</v>
      </c>
      <c r="BR80" s="1" t="s">
        <v>0</v>
      </c>
      <c r="BS80" s="1" t="s">
        <v>0</v>
      </c>
      <c r="BT80" s="1" t="s">
        <v>0</v>
      </c>
      <c r="BU80" s="1" t="s">
        <v>0</v>
      </c>
      <c r="BW80" s="1">
        <f ca="1">INDIRECT("T80")+2*INDIRECT("AB80")+3*INDIRECT("AJ80")+4*INDIRECT("AR80")+5*INDIRECT("AZ80")+6*INDIRECT("BH80")</f>
        <v>0</v>
      </c>
      <c r="BX80" s="1">
        <v>0</v>
      </c>
      <c r="BY80" s="1">
        <f ca="1">INDIRECT("U80")+2*INDIRECT("AC80")+3*INDIRECT("AK80")+4*INDIRECT("AS80")+5*INDIRECT("BA80")+6*INDIRECT("BI80")</f>
        <v>0</v>
      </c>
      <c r="BZ80" s="1">
        <v>0</v>
      </c>
      <c r="CA80" s="1">
        <f ca="1">INDIRECT("V80")+2*INDIRECT("AD80")+3*INDIRECT("AL80")+4*INDIRECT("AT80")+5*INDIRECT("BB80")+6*INDIRECT("BJ80")</f>
        <v>10500</v>
      </c>
      <c r="CB80" s="1">
        <v>10500</v>
      </c>
      <c r="CC80" s="1">
        <f ca="1">INDIRECT("W80")+2*INDIRECT("AE80")+3*INDIRECT("AM80")+4*INDIRECT("AU80")+5*INDIRECT("BC80")+6*INDIRECT("BK80")</f>
        <v>0</v>
      </c>
      <c r="CD80" s="1">
        <v>0</v>
      </c>
      <c r="CE80" s="1">
        <f ca="1">INDIRECT("X80")+2*INDIRECT("AF80")+3*INDIRECT("AN80")+4*INDIRECT("AV80")+5*INDIRECT("BD80")+6*INDIRECT("BL80")</f>
        <v>0</v>
      </c>
      <c r="CF80" s="1">
        <v>0</v>
      </c>
      <c r="CG80" s="1">
        <f ca="1">INDIRECT("Y80")+2*INDIRECT("AG80")+3*INDIRECT("AO80")+4*INDIRECT("AW80")+5*INDIRECT("BE80")+6*INDIRECT("BM80")</f>
        <v>0</v>
      </c>
      <c r="CH80" s="1">
        <v>0</v>
      </c>
      <c r="CI80" s="1">
        <f ca="1">INDIRECT("Z80")+2*INDIRECT("AH80")+3*INDIRECT("AP80")+4*INDIRECT("AX80")+5*INDIRECT("BF80")+6*INDIRECT("BN80")</f>
        <v>0</v>
      </c>
      <c r="CJ80" s="1">
        <v>0</v>
      </c>
      <c r="CK80" s="1">
        <f ca="1">INDIRECT("AA80")+2*INDIRECT("AI80")+3*INDIRECT("AQ80")+4*INDIRECT("AY80")+5*INDIRECT("BG80")+6*INDIRECT("BO80")</f>
        <v>0</v>
      </c>
      <c r="CL80" s="1">
        <v>0</v>
      </c>
      <c r="CM80" s="1">
        <f ca="1">INDIRECT("T80")+2*INDIRECT("U80")+3*INDIRECT("V80")+4*INDIRECT("W80")+5*INDIRECT("X80")+6*INDIRECT("Y80")+7*INDIRECT("Z80")+8*INDIRECT("AA80")</f>
        <v>0</v>
      </c>
      <c r="CN80" s="1">
        <v>0</v>
      </c>
      <c r="CO80" s="1">
        <f ca="1">INDIRECT("AB80")+2*INDIRECT("AC80")+3*INDIRECT("AD80")+4*INDIRECT("AE80")+5*INDIRECT("AF80")+6*INDIRECT("AG80")+7*INDIRECT("AH80")+8*INDIRECT("AI80")</f>
        <v>15750</v>
      </c>
      <c r="CP80" s="1">
        <v>15750</v>
      </c>
      <c r="CQ80" s="1">
        <f ca="1">INDIRECT("AJ80")+2*INDIRECT("AK80")+3*INDIRECT("AL80")+4*INDIRECT("AM80")+5*INDIRECT("AN80")+6*INDIRECT("AO80")+7*INDIRECT("AP80")+8*INDIRECT("AQ80")</f>
        <v>0</v>
      </c>
      <c r="CR80" s="1">
        <v>0</v>
      </c>
      <c r="CS80" s="1">
        <f ca="1">INDIRECT("AR80")+2*INDIRECT("AS80")+3*INDIRECT("AT80")+4*INDIRECT("AU80")+5*INDIRECT("AV80")+6*INDIRECT("AW80")+7*INDIRECT("AX80")+8*INDIRECT("AY80")</f>
        <v>0</v>
      </c>
      <c r="CT80" s="1">
        <v>0</v>
      </c>
      <c r="CU80" s="1">
        <f ca="1">INDIRECT("AZ80")+2*INDIRECT("BA80")+3*INDIRECT("BB80")+4*INDIRECT("BC80")+5*INDIRECT("BD80")+6*INDIRECT("BE80")+7*INDIRECT("BF80")+8*INDIRECT("BG80")</f>
        <v>0</v>
      </c>
      <c r="CV80" s="1">
        <v>0</v>
      </c>
      <c r="CW80" s="1">
        <f ca="1">INDIRECT("BH80")+2*INDIRECT("BI80")+3*INDIRECT("BJ80")+4*INDIRECT("BK80")+5*INDIRECT("BL80")+6*INDIRECT("BM80")+7*INDIRECT("BN80")+8*INDIRECT("BO80")</f>
        <v>0</v>
      </c>
      <c r="CX80" s="1">
        <v>0</v>
      </c>
    </row>
    <row r="81" spans="1:102" ht="11.25">
      <c r="A81" s="1" t="s">
        <v>0</v>
      </c>
      <c r="B81" s="1" t="s">
        <v>0</v>
      </c>
      <c r="C81" s="1" t="s">
        <v>0</v>
      </c>
      <c r="D81" s="1" t="s">
        <v>0</v>
      </c>
      <c r="E81" s="1" t="s">
        <v>50</v>
      </c>
      <c r="F81" s="7">
        <f ca="1">INDIRECT("T81")+INDIRECT("AB81")+INDIRECT("AJ81")+INDIRECT("AR81")+INDIRECT("AZ81")+INDIRECT("BH81")</f>
        <v>19876</v>
      </c>
      <c r="G81" s="6">
        <f ca="1">INDIRECT("U81")+INDIRECT("AC81")+INDIRECT("AK81")+INDIRECT("AS81")+INDIRECT("BA81")+INDIRECT("BI81")</f>
        <v>0</v>
      </c>
      <c r="H81" s="6">
        <f ca="1">INDIRECT("V81")+INDIRECT("AD81")+INDIRECT("AL81")+INDIRECT("AT81")+INDIRECT("BB81")+INDIRECT("BJ81")</f>
        <v>0</v>
      </c>
      <c r="I81" s="6">
        <f ca="1">INDIRECT("W81")+INDIRECT("AE81")+INDIRECT("AM81")+INDIRECT("AU81")+INDIRECT("BC81")+INDIRECT("BK81")</f>
        <v>0</v>
      </c>
      <c r="J81" s="6">
        <f ca="1">INDIRECT("X81")+INDIRECT("AF81")+INDIRECT("AN81")+INDIRECT("AV81")+INDIRECT("BD81")+INDIRECT("BL81")</f>
        <v>0</v>
      </c>
      <c r="K81" s="6">
        <f ca="1">INDIRECT("Y81")+INDIRECT("AG81")+INDIRECT("AO81")+INDIRECT("AW81")+INDIRECT("BE81")+INDIRECT("BM81")</f>
        <v>0</v>
      </c>
      <c r="L81" s="6">
        <f ca="1">INDIRECT("Z81")+INDIRECT("AH81")+INDIRECT("AP81")+INDIRECT("AX81")+INDIRECT("BF81")+INDIRECT("BN81")</f>
        <v>0</v>
      </c>
      <c r="M81" s="6">
        <f ca="1">INDIRECT("AA81")+INDIRECT("AI81")+INDIRECT("AQ81")+INDIRECT("AY81")+INDIRECT("BG81")+INDIRECT("BO81")</f>
        <v>0</v>
      </c>
      <c r="N81" s="7">
        <f ca="1">INDIRECT("T81")+INDIRECT("U81")+INDIRECT("V81")+INDIRECT("W81")+INDIRECT("X81")+INDIRECT("Y81")+INDIRECT("Z81")+INDIRECT("AA81")</f>
        <v>19876</v>
      </c>
      <c r="O81" s="6">
        <f ca="1">INDIRECT("AB81")+INDIRECT("AC81")+INDIRECT("AD81")+INDIRECT("AE81")+INDIRECT("AF81")+INDIRECT("AG81")+INDIRECT("AH81")+INDIRECT("AI81")</f>
        <v>0</v>
      </c>
      <c r="P81" s="6">
        <f ca="1">INDIRECT("AJ81")+INDIRECT("AK81")+INDIRECT("AL81")+INDIRECT("AM81")+INDIRECT("AN81")+INDIRECT("AO81")+INDIRECT("AP81")+INDIRECT("AQ81")</f>
        <v>0</v>
      </c>
      <c r="Q81" s="6">
        <f ca="1">INDIRECT("AR81")+INDIRECT("AS81")+INDIRECT("AT81")+INDIRECT("AU81")+INDIRECT("AV81")+INDIRECT("AW81")+INDIRECT("AX81")+INDIRECT("AY81")</f>
        <v>0</v>
      </c>
      <c r="R81" s="6">
        <f ca="1">INDIRECT("AZ81")+INDIRECT("BA81")+INDIRECT("BB81")+INDIRECT("BC81")+INDIRECT("BD81")+INDIRECT("BE81")+INDIRECT("BF81")+INDIRECT("BG81")</f>
        <v>0</v>
      </c>
      <c r="S81" s="6">
        <f ca="1">INDIRECT("BH81")+INDIRECT("BI81")+INDIRECT("BJ81")+INDIRECT("BK81")+INDIRECT("BL81")+INDIRECT("BM81")+INDIRECT("BN81")+INDIRECT("BO81")</f>
        <v>0</v>
      </c>
      <c r="T81" s="28">
        <v>19876</v>
      </c>
      <c r="U81" s="29"/>
      <c r="V81" s="29"/>
      <c r="W81" s="29"/>
      <c r="X81" s="29"/>
      <c r="Y81" s="29"/>
      <c r="Z81" s="29"/>
      <c r="AA81" s="29"/>
      <c r="AB81" s="28"/>
      <c r="AC81" s="29"/>
      <c r="AD81" s="29"/>
      <c r="AE81" s="29"/>
      <c r="AF81" s="29"/>
      <c r="AG81" s="29"/>
      <c r="AH81" s="29"/>
      <c r="AI81" s="29"/>
      <c r="AJ81" s="28"/>
      <c r="AK81" s="29"/>
      <c r="AL81" s="29"/>
      <c r="AM81" s="29"/>
      <c r="AN81" s="29"/>
      <c r="AO81" s="29"/>
      <c r="AP81" s="29"/>
      <c r="AQ81" s="29"/>
      <c r="AR81" s="28"/>
      <c r="AS81" s="29"/>
      <c r="AT81" s="29"/>
      <c r="AU81" s="29"/>
      <c r="AV81" s="29"/>
      <c r="AW81" s="29"/>
      <c r="AX81" s="29"/>
      <c r="AY81" s="29"/>
      <c r="AZ81" s="28"/>
      <c r="BA81" s="29"/>
      <c r="BB81" s="29"/>
      <c r="BC81" s="29"/>
      <c r="BD81" s="29"/>
      <c r="BE81" s="29"/>
      <c r="BF81" s="29"/>
      <c r="BG81" s="29"/>
      <c r="BH81" s="28"/>
      <c r="BI81" s="29"/>
      <c r="BJ81" s="29"/>
      <c r="BK81" s="29"/>
      <c r="BL81" s="29"/>
      <c r="BM81" s="29"/>
      <c r="BN81" s="29"/>
      <c r="BO81" s="29"/>
      <c r="BP81" s="9">
        <v>0</v>
      </c>
      <c r="BQ81" s="1" t="s">
        <v>0</v>
      </c>
      <c r="BR81" s="1" t="s">
        <v>0</v>
      </c>
      <c r="BS81" s="1" t="s">
        <v>0</v>
      </c>
      <c r="BT81" s="1" t="s">
        <v>0</v>
      </c>
      <c r="BU81" s="1" t="s">
        <v>0</v>
      </c>
      <c r="BW81" s="1">
        <f ca="1">INDIRECT("T81")+2*INDIRECT("AB81")+3*INDIRECT("AJ81")+4*INDIRECT("AR81")+5*INDIRECT("AZ81")+6*INDIRECT("BH81")</f>
        <v>19876</v>
      </c>
      <c r="BX81" s="1">
        <v>19876</v>
      </c>
      <c r="BY81" s="1">
        <f ca="1">INDIRECT("U81")+2*INDIRECT("AC81")+3*INDIRECT("AK81")+4*INDIRECT("AS81")+5*INDIRECT("BA81")+6*INDIRECT("BI81")</f>
        <v>0</v>
      </c>
      <c r="BZ81" s="1">
        <v>0</v>
      </c>
      <c r="CA81" s="1">
        <f ca="1">INDIRECT("V81")+2*INDIRECT("AD81")+3*INDIRECT("AL81")+4*INDIRECT("AT81")+5*INDIRECT("BB81")+6*INDIRECT("BJ81")</f>
        <v>0</v>
      </c>
      <c r="CB81" s="1">
        <v>0</v>
      </c>
      <c r="CC81" s="1">
        <f ca="1">INDIRECT("W81")+2*INDIRECT("AE81")+3*INDIRECT("AM81")+4*INDIRECT("AU81")+5*INDIRECT("BC81")+6*INDIRECT("BK81")</f>
        <v>0</v>
      </c>
      <c r="CD81" s="1">
        <v>0</v>
      </c>
      <c r="CE81" s="1">
        <f ca="1">INDIRECT("X81")+2*INDIRECT("AF81")+3*INDIRECT("AN81")+4*INDIRECT("AV81")+5*INDIRECT("BD81")+6*INDIRECT("BL81")</f>
        <v>0</v>
      </c>
      <c r="CF81" s="1">
        <v>0</v>
      </c>
      <c r="CG81" s="1">
        <f ca="1">INDIRECT("Y81")+2*INDIRECT("AG81")+3*INDIRECT("AO81")+4*INDIRECT("AW81")+5*INDIRECT("BE81")+6*INDIRECT("BM81")</f>
        <v>0</v>
      </c>
      <c r="CH81" s="1">
        <v>0</v>
      </c>
      <c r="CI81" s="1">
        <f ca="1">INDIRECT("Z81")+2*INDIRECT("AH81")+3*INDIRECT("AP81")+4*INDIRECT("AX81")+5*INDIRECT("BF81")+6*INDIRECT("BN81")</f>
        <v>0</v>
      </c>
      <c r="CJ81" s="1">
        <v>0</v>
      </c>
      <c r="CK81" s="1">
        <f ca="1">INDIRECT("AA81")+2*INDIRECT("AI81")+3*INDIRECT("AQ81")+4*INDIRECT("AY81")+5*INDIRECT("BG81")+6*INDIRECT("BO81")</f>
        <v>0</v>
      </c>
      <c r="CL81" s="1">
        <v>0</v>
      </c>
      <c r="CM81" s="1">
        <f ca="1">INDIRECT("T81")+2*INDIRECT("U81")+3*INDIRECT("V81")+4*INDIRECT("W81")+5*INDIRECT("X81")+6*INDIRECT("Y81")+7*INDIRECT("Z81")+8*INDIRECT("AA81")</f>
        <v>19876</v>
      </c>
      <c r="CN81" s="1">
        <v>19876</v>
      </c>
      <c r="CO81" s="1">
        <f ca="1">INDIRECT("AB81")+2*INDIRECT("AC81")+3*INDIRECT("AD81")+4*INDIRECT("AE81")+5*INDIRECT("AF81")+6*INDIRECT("AG81")+7*INDIRECT("AH81")+8*INDIRECT("AI81")</f>
        <v>0</v>
      </c>
      <c r="CP81" s="1">
        <v>0</v>
      </c>
      <c r="CQ81" s="1">
        <f ca="1">INDIRECT("AJ81")+2*INDIRECT("AK81")+3*INDIRECT("AL81")+4*INDIRECT("AM81")+5*INDIRECT("AN81")+6*INDIRECT("AO81")+7*INDIRECT("AP81")+8*INDIRECT("AQ81")</f>
        <v>0</v>
      </c>
      <c r="CR81" s="1">
        <v>0</v>
      </c>
      <c r="CS81" s="1">
        <f ca="1">INDIRECT("AR81")+2*INDIRECT("AS81")+3*INDIRECT("AT81")+4*INDIRECT("AU81")+5*INDIRECT("AV81")+6*INDIRECT("AW81")+7*INDIRECT("AX81")+8*INDIRECT("AY81")</f>
        <v>0</v>
      </c>
      <c r="CT81" s="1">
        <v>0</v>
      </c>
      <c r="CU81" s="1">
        <f ca="1">INDIRECT("AZ81")+2*INDIRECT("BA81")+3*INDIRECT("BB81")+4*INDIRECT("BC81")+5*INDIRECT("BD81")+6*INDIRECT("BE81")+7*INDIRECT("BF81")+8*INDIRECT("BG81")</f>
        <v>0</v>
      </c>
      <c r="CV81" s="1">
        <v>0</v>
      </c>
      <c r="CW81" s="1">
        <f ca="1">INDIRECT("BH81")+2*INDIRECT("BI81")+3*INDIRECT("BJ81")+4*INDIRECT("BK81")+5*INDIRECT("BL81")+6*INDIRECT("BM81")+7*INDIRECT("BN81")+8*INDIRECT("BO81")</f>
        <v>0</v>
      </c>
      <c r="CX81" s="1">
        <v>0</v>
      </c>
    </row>
    <row r="82" spans="1:73" ht="11.25">
      <c r="A82" s="1" t="s">
        <v>0</v>
      </c>
      <c r="B82" s="1" t="s">
        <v>0</v>
      </c>
      <c r="C82" s="1" t="s">
        <v>0</v>
      </c>
      <c r="D82" s="1" t="s">
        <v>0</v>
      </c>
      <c r="E82" s="1" t="s">
        <v>7</v>
      </c>
      <c r="F82" s="7">
        <f>SUM(F76:F81)</f>
        <v>34222</v>
      </c>
      <c r="G82" s="6">
        <f>SUM(G76:G81)</f>
        <v>1750</v>
      </c>
      <c r="H82" s="6">
        <f>SUM(H76:H81)</f>
        <v>50296</v>
      </c>
      <c r="I82" s="6">
        <f>SUM(I76:I81)</f>
        <v>0</v>
      </c>
      <c r="J82" s="6">
        <f>SUM(J76:J81)</f>
        <v>0</v>
      </c>
      <c r="K82" s="6">
        <f>SUM(K76:K81)</f>
        <v>0</v>
      </c>
      <c r="L82" s="6">
        <f>SUM(L76:L81)</f>
        <v>0</v>
      </c>
      <c r="M82" s="6">
        <f>SUM(M76:M81)</f>
        <v>0</v>
      </c>
      <c r="N82" s="7">
        <f>SUM(N76:N81)</f>
        <v>22452</v>
      </c>
      <c r="O82" s="6">
        <f>SUM(O76:O81)</f>
        <v>52849</v>
      </c>
      <c r="P82" s="6">
        <f>SUM(P76:P81)</f>
        <v>3448</v>
      </c>
      <c r="Q82" s="6">
        <f>SUM(Q76:Q81)</f>
        <v>0</v>
      </c>
      <c r="R82" s="6">
        <f>SUM(R76:R81)</f>
        <v>0</v>
      </c>
      <c r="S82" s="6">
        <f>SUM(S76:S81)</f>
        <v>7519</v>
      </c>
      <c r="T82" s="8"/>
      <c r="U82" s="5"/>
      <c r="V82" s="5"/>
      <c r="W82" s="5"/>
      <c r="X82" s="5"/>
      <c r="Y82" s="5"/>
      <c r="Z82" s="5"/>
      <c r="AA82" s="5"/>
      <c r="AB82" s="8"/>
      <c r="AC82" s="5"/>
      <c r="AD82" s="5"/>
      <c r="AE82" s="5"/>
      <c r="AF82" s="5"/>
      <c r="AG82" s="5"/>
      <c r="AH82" s="5"/>
      <c r="AI82" s="5"/>
      <c r="AJ82" s="8"/>
      <c r="AK82" s="5"/>
      <c r="AL82" s="5"/>
      <c r="AM82" s="5"/>
      <c r="AN82" s="5"/>
      <c r="AO82" s="5"/>
      <c r="AP82" s="5"/>
      <c r="AQ82" s="5"/>
      <c r="AR82" s="8"/>
      <c r="AS82" s="5"/>
      <c r="AT82" s="5"/>
      <c r="AU82" s="5"/>
      <c r="AV82" s="5"/>
      <c r="AW82" s="5"/>
      <c r="AX82" s="5"/>
      <c r="AY82" s="5"/>
      <c r="AZ82" s="8"/>
      <c r="BA82" s="5"/>
      <c r="BB82" s="5"/>
      <c r="BC82" s="5"/>
      <c r="BD82" s="5"/>
      <c r="BE82" s="5"/>
      <c r="BF82" s="5"/>
      <c r="BG82" s="5"/>
      <c r="BH82" s="8"/>
      <c r="BI82" s="5"/>
      <c r="BJ82" s="5"/>
      <c r="BK82" s="5"/>
      <c r="BL82" s="5"/>
      <c r="BM82" s="5"/>
      <c r="BN82" s="5"/>
      <c r="BO82" s="5"/>
      <c r="BP82" s="9">
        <v>0</v>
      </c>
      <c r="BQ82" s="1" t="s">
        <v>0</v>
      </c>
      <c r="BR82" s="1" t="s">
        <v>0</v>
      </c>
      <c r="BS82" s="1" t="s">
        <v>0</v>
      </c>
      <c r="BT82" s="1" t="s">
        <v>0</v>
      </c>
      <c r="BU82" s="1" t="s">
        <v>0</v>
      </c>
    </row>
    <row r="83" spans="3:73" ht="11.25">
      <c r="C83" s="1" t="s">
        <v>0</v>
      </c>
      <c r="D83" s="1" t="s">
        <v>0</v>
      </c>
      <c r="E83" s="1" t="s">
        <v>0</v>
      </c>
      <c r="F83" s="7"/>
      <c r="G83" s="6"/>
      <c r="H83" s="6"/>
      <c r="I83" s="6"/>
      <c r="J83" s="6"/>
      <c r="K83" s="6"/>
      <c r="L83" s="6"/>
      <c r="M83" s="6"/>
      <c r="N83" s="7"/>
      <c r="O83" s="6"/>
      <c r="P83" s="6"/>
      <c r="Q83" s="6"/>
      <c r="R83" s="6"/>
      <c r="S83" s="6"/>
      <c r="T83" s="8"/>
      <c r="U83" s="5"/>
      <c r="V83" s="5"/>
      <c r="W83" s="5"/>
      <c r="X83" s="5"/>
      <c r="Y83" s="5"/>
      <c r="Z83" s="5"/>
      <c r="AA83" s="5"/>
      <c r="AB83" s="8"/>
      <c r="AC83" s="5"/>
      <c r="AD83" s="5"/>
      <c r="AE83" s="5"/>
      <c r="AF83" s="5"/>
      <c r="AG83" s="5"/>
      <c r="AH83" s="5"/>
      <c r="AI83" s="5"/>
      <c r="AJ83" s="8"/>
      <c r="AK83" s="5"/>
      <c r="AL83" s="5"/>
      <c r="AM83" s="5"/>
      <c r="AN83" s="5"/>
      <c r="AO83" s="5"/>
      <c r="AP83" s="5"/>
      <c r="AQ83" s="5"/>
      <c r="AR83" s="8"/>
      <c r="AS83" s="5"/>
      <c r="AT83" s="5"/>
      <c r="AU83" s="5"/>
      <c r="AV83" s="5"/>
      <c r="AW83" s="5"/>
      <c r="AX83" s="5"/>
      <c r="AY83" s="5"/>
      <c r="AZ83" s="8"/>
      <c r="BA83" s="5"/>
      <c r="BB83" s="5"/>
      <c r="BC83" s="5"/>
      <c r="BD83" s="5"/>
      <c r="BE83" s="5"/>
      <c r="BF83" s="5"/>
      <c r="BG83" s="5"/>
      <c r="BH83" s="8"/>
      <c r="BI83" s="5"/>
      <c r="BJ83" s="5"/>
      <c r="BK83" s="5"/>
      <c r="BL83" s="5"/>
      <c r="BM83" s="5"/>
      <c r="BN83" s="5"/>
      <c r="BO83" s="5"/>
      <c r="BP83" s="9"/>
      <c r="BT83" s="1" t="s">
        <v>0</v>
      </c>
      <c r="BU83" s="1" t="s">
        <v>0</v>
      </c>
    </row>
    <row r="84" spans="1:102" ht="11.25">
      <c r="A84" s="30" t="s">
        <v>1</v>
      </c>
      <c r="B84" s="31" t="str">
        <f>HYPERLINK("http://www.dot.ca.gov/hq/transprog/stip2004/ff_sheets/04-a0360f.xls","A0360F")</f>
        <v>A0360F</v>
      </c>
      <c r="C84" s="30" t="s">
        <v>51</v>
      </c>
      <c r="D84" s="30" t="s">
        <v>52</v>
      </c>
      <c r="E84" s="30" t="s">
        <v>3</v>
      </c>
      <c r="F84" s="32">
        <f ca="1">INDIRECT("T84")+INDIRECT("AB84")+INDIRECT("AJ84")+INDIRECT("AR84")+INDIRECT("AZ84")+INDIRECT("BH84")</f>
        <v>0</v>
      </c>
      <c r="G84" s="33">
        <f ca="1">INDIRECT("U84")+INDIRECT("AC84")+INDIRECT("AK84")+INDIRECT("AS84")+INDIRECT("BA84")+INDIRECT("BI84")</f>
        <v>0</v>
      </c>
      <c r="H84" s="33">
        <f ca="1">INDIRECT("V84")+INDIRECT("AD84")+INDIRECT("AL84")+INDIRECT("AT84")+INDIRECT("BB84")+INDIRECT("BJ84")</f>
        <v>0</v>
      </c>
      <c r="I84" s="33">
        <f ca="1">INDIRECT("W84")+INDIRECT("AE84")+INDIRECT("AM84")+INDIRECT("AU84")+INDIRECT("BC84")+INDIRECT("BK84")</f>
        <v>0</v>
      </c>
      <c r="J84" s="33">
        <f ca="1">INDIRECT("X84")+INDIRECT("AF84")+INDIRECT("AN84")+INDIRECT("AV84")+INDIRECT("BD84")+INDIRECT("BL84")</f>
        <v>2200</v>
      </c>
      <c r="K84" s="33">
        <f ca="1">INDIRECT("Y84")+INDIRECT("AG84")+INDIRECT("AO84")+INDIRECT("AW84")+INDIRECT("BE84")+INDIRECT("BM84")</f>
        <v>0</v>
      </c>
      <c r="L84" s="33">
        <f ca="1">INDIRECT("Z84")+INDIRECT("AH84")+INDIRECT("AP84")+INDIRECT("AX84")+INDIRECT("BF84")+INDIRECT("BN84")</f>
        <v>0</v>
      </c>
      <c r="M84" s="33">
        <f ca="1">INDIRECT("AA84")+INDIRECT("AI84")+INDIRECT("AQ84")+INDIRECT("AY84")+INDIRECT("BG84")+INDIRECT("BO84")</f>
        <v>0</v>
      </c>
      <c r="N84" s="32">
        <f ca="1">INDIRECT("T84")+INDIRECT("U84")+INDIRECT("V84")+INDIRECT("W84")+INDIRECT("X84")+INDIRECT("Y84")+INDIRECT("Z84")+INDIRECT("AA84")</f>
        <v>0</v>
      </c>
      <c r="O84" s="33">
        <f ca="1">INDIRECT("AB84")+INDIRECT("AC84")+INDIRECT("AD84")+INDIRECT("AE84")+INDIRECT("AF84")+INDIRECT("AG84")+INDIRECT("AH84")+INDIRECT("AI84")</f>
        <v>0</v>
      </c>
      <c r="P84" s="33">
        <f ca="1">INDIRECT("AJ84")+INDIRECT("AK84")+INDIRECT("AL84")+INDIRECT("AM84")+INDIRECT("AN84")+INDIRECT("AO84")+INDIRECT("AP84")+INDIRECT("AQ84")</f>
        <v>0</v>
      </c>
      <c r="Q84" s="33">
        <f ca="1">INDIRECT("AR84")+INDIRECT("AS84")+INDIRECT("AT84")+INDIRECT("AU84")+INDIRECT("AV84")+INDIRECT("AW84")+INDIRECT("AX84")+INDIRECT("AY84")</f>
        <v>2200</v>
      </c>
      <c r="R84" s="33">
        <f ca="1">INDIRECT("AZ84")+INDIRECT("BA84")+INDIRECT("BB84")+INDIRECT("BC84")+INDIRECT("BD84")+INDIRECT("BE84")+INDIRECT("BF84")+INDIRECT("BG84")</f>
        <v>0</v>
      </c>
      <c r="S84" s="33">
        <f ca="1">INDIRECT("BH84")+INDIRECT("BI84")+INDIRECT("BJ84")+INDIRECT("BK84")+INDIRECT("BL84")+INDIRECT("BM84")+INDIRECT("BN84")+INDIRECT("BO84")</f>
        <v>0</v>
      </c>
      <c r="T84" s="34"/>
      <c r="U84" s="35"/>
      <c r="V84" s="35"/>
      <c r="W84" s="35"/>
      <c r="X84" s="35"/>
      <c r="Y84" s="35"/>
      <c r="Z84" s="35"/>
      <c r="AA84" s="35"/>
      <c r="AB84" s="34"/>
      <c r="AC84" s="35"/>
      <c r="AD84" s="35"/>
      <c r="AE84" s="35"/>
      <c r="AF84" s="35"/>
      <c r="AG84" s="35"/>
      <c r="AH84" s="35"/>
      <c r="AI84" s="35"/>
      <c r="AJ84" s="34"/>
      <c r="AK84" s="35"/>
      <c r="AL84" s="35"/>
      <c r="AM84" s="35"/>
      <c r="AN84" s="35"/>
      <c r="AO84" s="35"/>
      <c r="AP84" s="35"/>
      <c r="AQ84" s="35"/>
      <c r="AR84" s="34"/>
      <c r="AS84" s="35"/>
      <c r="AT84" s="35"/>
      <c r="AU84" s="35"/>
      <c r="AV84" s="35">
        <v>2200</v>
      </c>
      <c r="AW84" s="35"/>
      <c r="AX84" s="35"/>
      <c r="AY84" s="35"/>
      <c r="AZ84" s="34"/>
      <c r="BA84" s="35"/>
      <c r="BB84" s="35"/>
      <c r="BC84" s="35"/>
      <c r="BD84" s="35"/>
      <c r="BE84" s="35"/>
      <c r="BF84" s="35"/>
      <c r="BG84" s="35"/>
      <c r="BH84" s="34"/>
      <c r="BI84" s="35"/>
      <c r="BJ84" s="35"/>
      <c r="BK84" s="35"/>
      <c r="BL84" s="35"/>
      <c r="BM84" s="35"/>
      <c r="BN84" s="35"/>
      <c r="BO84" s="36"/>
      <c r="BP84" s="9">
        <v>10600000524</v>
      </c>
      <c r="BQ84" s="1" t="s">
        <v>3</v>
      </c>
      <c r="BR84" s="1" t="s">
        <v>0</v>
      </c>
      <c r="BS84" s="1" t="s">
        <v>0</v>
      </c>
      <c r="BT84" s="1" t="s">
        <v>0</v>
      </c>
      <c r="BU84" s="1" t="s">
        <v>55</v>
      </c>
      <c r="BW84" s="1">
        <f ca="1">INDIRECT("T84")+2*INDIRECT("AB84")+3*INDIRECT("AJ84")+4*INDIRECT("AR84")+5*INDIRECT("AZ84")+6*INDIRECT("BH84")</f>
        <v>0</v>
      </c>
      <c r="BX84" s="1">
        <v>0</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8800</v>
      </c>
      <c r="CF84" s="1">
        <v>8800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0</v>
      </c>
      <c r="CP84" s="1">
        <v>0</v>
      </c>
      <c r="CQ84" s="1">
        <f ca="1">INDIRECT("AJ84")+2*INDIRECT("AK84")+3*INDIRECT("AL84")+4*INDIRECT("AM84")+5*INDIRECT("AN84")+6*INDIRECT("AO84")+7*INDIRECT("AP84")+8*INDIRECT("AQ84")</f>
        <v>0</v>
      </c>
      <c r="CR84" s="1">
        <v>0</v>
      </c>
      <c r="CS84" s="1">
        <f ca="1">INDIRECT("AR84")+2*INDIRECT("AS84")+3*INDIRECT("AT84")+4*INDIRECT("AU84")+5*INDIRECT("AV84")+6*INDIRECT("AW84")+7*INDIRECT("AX84")+8*INDIRECT("AY84")</f>
        <v>11000</v>
      </c>
      <c r="CT84" s="1">
        <v>11000</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102" ht="11.25">
      <c r="A85" s="1" t="s">
        <v>0</v>
      </c>
      <c r="B85" s="1" t="s">
        <v>61</v>
      </c>
      <c r="C85" s="1" t="s">
        <v>62</v>
      </c>
      <c r="D85" s="1" t="s">
        <v>63</v>
      </c>
      <c r="E85" s="1" t="s">
        <v>58</v>
      </c>
      <c r="F85" s="7">
        <f ca="1">INDIRECT("T85")+INDIRECT("AB85")+INDIRECT("AJ85")+INDIRECT("AR85")+INDIRECT("AZ85")+INDIRECT("BH85")</f>
        <v>2500</v>
      </c>
      <c r="G85" s="6">
        <f ca="1">INDIRECT("U85")+INDIRECT("AC85")+INDIRECT("AK85")+INDIRECT("AS85")+INDIRECT("BA85")+INDIRECT("BI85")</f>
        <v>0</v>
      </c>
      <c r="H85" s="6">
        <f ca="1">INDIRECT("V85")+INDIRECT("AD85")+INDIRECT("AL85")+INDIRECT("AT85")+INDIRECT("BB85")+INDIRECT("BJ85")</f>
        <v>0</v>
      </c>
      <c r="I85" s="6">
        <f ca="1">INDIRECT("W85")+INDIRECT("AE85")+INDIRECT("AM85")+INDIRECT("AU85")+INDIRECT("BC85")+INDIRECT("BK85")</f>
        <v>0</v>
      </c>
      <c r="J85" s="6">
        <f ca="1">INDIRECT("X85")+INDIRECT("AF85")+INDIRECT("AN85")+INDIRECT("AV85")+INDIRECT("BD85")+INDIRECT("BL85")</f>
        <v>11600</v>
      </c>
      <c r="K85" s="6">
        <f ca="1">INDIRECT("Y85")+INDIRECT("AG85")+INDIRECT("AO85")+INDIRECT("AW85")+INDIRECT("BE85")+INDIRECT("BM85")</f>
        <v>0</v>
      </c>
      <c r="L85" s="6">
        <f ca="1">INDIRECT("Z85")+INDIRECT("AH85")+INDIRECT("AP85")+INDIRECT("AX85")+INDIRECT("BF85")+INDIRECT("BN85")</f>
        <v>0</v>
      </c>
      <c r="M85" s="6">
        <f ca="1">INDIRECT("AA85")+INDIRECT("AI85")+INDIRECT("AQ85")+INDIRECT("AY85")+INDIRECT("BG85")+INDIRECT("BO85")</f>
        <v>0</v>
      </c>
      <c r="N85" s="7">
        <f ca="1">INDIRECT("T85")+INDIRECT("U85")+INDIRECT("V85")+INDIRECT("W85")+INDIRECT("X85")+INDIRECT("Y85")+INDIRECT("Z85")+INDIRECT("AA85")</f>
        <v>8400</v>
      </c>
      <c r="O85" s="6">
        <f ca="1">INDIRECT("AB85")+INDIRECT("AC85")+INDIRECT("AD85")+INDIRECT("AE85")+INDIRECT("AF85")+INDIRECT("AG85")+INDIRECT("AH85")+INDIRECT("AI85")</f>
        <v>0</v>
      </c>
      <c r="P85" s="6">
        <f ca="1">INDIRECT("AJ85")+INDIRECT("AK85")+INDIRECT("AL85")+INDIRECT("AM85")+INDIRECT("AN85")+INDIRECT("AO85")+INDIRECT("AP85")+INDIRECT("AQ85")</f>
        <v>2500</v>
      </c>
      <c r="Q85" s="6">
        <f ca="1">INDIRECT("AR85")+INDIRECT("AS85")+INDIRECT("AT85")+INDIRECT("AU85")+INDIRECT("AV85")+INDIRECT("AW85")+INDIRECT("AX85")+INDIRECT("AY85")</f>
        <v>2200</v>
      </c>
      <c r="R85" s="6">
        <f ca="1">INDIRECT("AZ85")+INDIRECT("BA85")+INDIRECT("BB85")+INDIRECT("BC85")+INDIRECT("BD85")+INDIRECT("BE85")+INDIRECT("BF85")+INDIRECT("BG85")</f>
        <v>1000</v>
      </c>
      <c r="S85" s="6">
        <f ca="1">INDIRECT("BH85")+INDIRECT("BI85")+INDIRECT("BJ85")+INDIRECT("BK85")+INDIRECT("BL85")+INDIRECT("BM85")+INDIRECT("BN85")+INDIRECT("BO85")</f>
        <v>0</v>
      </c>
      <c r="T85" s="28"/>
      <c r="U85" s="29"/>
      <c r="V85" s="29"/>
      <c r="W85" s="29"/>
      <c r="X85" s="29">
        <v>8400</v>
      </c>
      <c r="Y85" s="29"/>
      <c r="Z85" s="29"/>
      <c r="AA85" s="29"/>
      <c r="AB85" s="28"/>
      <c r="AC85" s="29"/>
      <c r="AD85" s="29"/>
      <c r="AE85" s="29"/>
      <c r="AF85" s="29"/>
      <c r="AG85" s="29"/>
      <c r="AH85" s="29"/>
      <c r="AI85" s="29"/>
      <c r="AJ85" s="28">
        <v>2500</v>
      </c>
      <c r="AK85" s="29"/>
      <c r="AL85" s="29"/>
      <c r="AM85" s="29"/>
      <c r="AN85" s="29"/>
      <c r="AO85" s="29"/>
      <c r="AP85" s="29"/>
      <c r="AQ85" s="29"/>
      <c r="AR85" s="28"/>
      <c r="AS85" s="29"/>
      <c r="AT85" s="29"/>
      <c r="AU85" s="29"/>
      <c r="AV85" s="29">
        <v>2200</v>
      </c>
      <c r="AW85" s="29"/>
      <c r="AX85" s="29"/>
      <c r="AY85" s="29"/>
      <c r="AZ85" s="28"/>
      <c r="BA85" s="29"/>
      <c r="BB85" s="29"/>
      <c r="BC85" s="29"/>
      <c r="BD85" s="29">
        <v>1000</v>
      </c>
      <c r="BE85" s="29"/>
      <c r="BF85" s="29"/>
      <c r="BG85" s="29"/>
      <c r="BH85" s="28"/>
      <c r="BI85" s="29"/>
      <c r="BJ85" s="29"/>
      <c r="BK85" s="29"/>
      <c r="BL85" s="29"/>
      <c r="BM85" s="29"/>
      <c r="BN85" s="29"/>
      <c r="BO85" s="29"/>
      <c r="BP85" s="9">
        <v>0</v>
      </c>
      <c r="BQ85" s="1" t="s">
        <v>0</v>
      </c>
      <c r="BR85" s="1" t="s">
        <v>0</v>
      </c>
      <c r="BS85" s="1" t="s">
        <v>0</v>
      </c>
      <c r="BT85" s="1" t="s">
        <v>0</v>
      </c>
      <c r="BU85" s="1" t="s">
        <v>0</v>
      </c>
      <c r="BW85" s="1">
        <f ca="1">INDIRECT("T85")+2*INDIRECT("AB85")+3*INDIRECT("AJ85")+4*INDIRECT("AR85")+5*INDIRECT("AZ85")+6*INDIRECT("BH85")</f>
        <v>7500</v>
      </c>
      <c r="BX85" s="1">
        <v>7500</v>
      </c>
      <c r="BY85" s="1">
        <f ca="1">INDIRECT("U85")+2*INDIRECT("AC85")+3*INDIRECT("AK85")+4*INDIRECT("AS85")+5*INDIRECT("BA85")+6*INDIRECT("BI85")</f>
        <v>0</v>
      </c>
      <c r="BZ85" s="1">
        <v>0</v>
      </c>
      <c r="CA85" s="1">
        <f ca="1">INDIRECT("V85")+2*INDIRECT("AD85")+3*INDIRECT("AL85")+4*INDIRECT("AT85")+5*INDIRECT("BB85")+6*INDIRECT("BJ85")</f>
        <v>0</v>
      </c>
      <c r="CB85" s="1">
        <v>0</v>
      </c>
      <c r="CC85" s="1">
        <f ca="1">INDIRECT("W85")+2*INDIRECT("AE85")+3*INDIRECT("AM85")+4*INDIRECT("AU85")+5*INDIRECT("BC85")+6*INDIRECT("BK85")</f>
        <v>0</v>
      </c>
      <c r="CD85" s="1">
        <v>0</v>
      </c>
      <c r="CE85" s="1">
        <f ca="1">INDIRECT("X85")+2*INDIRECT("AF85")+3*INDIRECT("AN85")+4*INDIRECT("AV85")+5*INDIRECT("BD85")+6*INDIRECT("BL85")</f>
        <v>22200</v>
      </c>
      <c r="CF85" s="1">
        <v>22200</v>
      </c>
      <c r="CG85" s="1">
        <f ca="1">INDIRECT("Y85")+2*INDIRECT("AG85")+3*INDIRECT("AO85")+4*INDIRECT("AW85")+5*INDIRECT("BE85")+6*INDIRECT("BM85")</f>
        <v>0</v>
      </c>
      <c r="CH85" s="1">
        <v>0</v>
      </c>
      <c r="CI85" s="1">
        <f ca="1">INDIRECT("Z85")+2*INDIRECT("AH85")+3*INDIRECT("AP85")+4*INDIRECT("AX85")+5*INDIRECT("BF85")+6*INDIRECT("BN85")</f>
        <v>0</v>
      </c>
      <c r="CJ85" s="1">
        <v>0</v>
      </c>
      <c r="CK85" s="1">
        <f ca="1">INDIRECT("AA85")+2*INDIRECT("AI85")+3*INDIRECT("AQ85")+4*INDIRECT("AY85")+5*INDIRECT("BG85")+6*INDIRECT("BO85")</f>
        <v>0</v>
      </c>
      <c r="CL85" s="1">
        <v>0</v>
      </c>
      <c r="CM85" s="1">
        <f ca="1">INDIRECT("T85")+2*INDIRECT("U85")+3*INDIRECT("V85")+4*INDIRECT("W85")+5*INDIRECT("X85")+6*INDIRECT("Y85")+7*INDIRECT("Z85")+8*INDIRECT("AA85")</f>
        <v>42000</v>
      </c>
      <c r="CN85" s="1">
        <v>42000</v>
      </c>
      <c r="CO85" s="1">
        <f ca="1">INDIRECT("AB85")+2*INDIRECT("AC85")+3*INDIRECT("AD85")+4*INDIRECT("AE85")+5*INDIRECT("AF85")+6*INDIRECT("AG85")+7*INDIRECT("AH85")+8*INDIRECT("AI85")</f>
        <v>0</v>
      </c>
      <c r="CP85" s="1">
        <v>0</v>
      </c>
      <c r="CQ85" s="1">
        <f ca="1">INDIRECT("AJ85")+2*INDIRECT("AK85")+3*INDIRECT("AL85")+4*INDIRECT("AM85")+5*INDIRECT("AN85")+6*INDIRECT("AO85")+7*INDIRECT("AP85")+8*INDIRECT("AQ85")</f>
        <v>2500</v>
      </c>
      <c r="CR85" s="1">
        <v>2500</v>
      </c>
      <c r="CS85" s="1">
        <f ca="1">INDIRECT("AR85")+2*INDIRECT("AS85")+3*INDIRECT("AT85")+4*INDIRECT("AU85")+5*INDIRECT("AV85")+6*INDIRECT("AW85")+7*INDIRECT("AX85")+8*INDIRECT("AY85")</f>
        <v>11000</v>
      </c>
      <c r="CT85" s="1">
        <v>11000</v>
      </c>
      <c r="CU85" s="1">
        <f ca="1">INDIRECT("AZ85")+2*INDIRECT("BA85")+3*INDIRECT("BB85")+4*INDIRECT("BC85")+5*INDIRECT("BD85")+6*INDIRECT("BE85")+7*INDIRECT("BF85")+8*INDIRECT("BG85")</f>
        <v>5000</v>
      </c>
      <c r="CV85" s="1">
        <v>5000</v>
      </c>
      <c r="CW85" s="1">
        <f ca="1">INDIRECT("BH85")+2*INDIRECT("BI85")+3*INDIRECT("BJ85")+4*INDIRECT("BK85")+5*INDIRECT("BL85")+6*INDIRECT("BM85")+7*INDIRECT("BN85")+8*INDIRECT("BO85")</f>
        <v>0</v>
      </c>
      <c r="CX85" s="1">
        <v>0</v>
      </c>
    </row>
    <row r="86" spans="1:102" ht="11.25">
      <c r="A86" s="25"/>
      <c r="B86" s="25"/>
      <c r="C86" s="27" t="s">
        <v>95</v>
      </c>
      <c r="D86" s="26" t="s">
        <v>0</v>
      </c>
      <c r="E86" s="1" t="s">
        <v>59</v>
      </c>
      <c r="F86" s="7">
        <f ca="1">INDIRECT("T86")+INDIRECT("AB86")+INDIRECT("AJ86")+INDIRECT("AR86")+INDIRECT("AZ86")+INDIRECT("BH86")</f>
        <v>5600</v>
      </c>
      <c r="G86" s="6">
        <f ca="1">INDIRECT("U86")+INDIRECT("AC86")+INDIRECT("AK86")+INDIRECT("AS86")+INDIRECT("BA86")+INDIRECT("BI86")</f>
        <v>0</v>
      </c>
      <c r="H86" s="6">
        <f ca="1">INDIRECT("V86")+INDIRECT("AD86")+INDIRECT("AL86")+INDIRECT("AT86")+INDIRECT("BB86")+INDIRECT("BJ86")</f>
        <v>0</v>
      </c>
      <c r="I86" s="6">
        <f ca="1">INDIRECT("W86")+INDIRECT("AE86")+INDIRECT("AM86")+INDIRECT("AU86")+INDIRECT("BC86")+INDIRECT("BK86")</f>
        <v>0</v>
      </c>
      <c r="J86" s="6">
        <f ca="1">INDIRECT("X86")+INDIRECT("AF86")+INDIRECT("AN86")+INDIRECT("AV86")+INDIRECT("BD86")+INDIRECT("BL86")</f>
        <v>15400</v>
      </c>
      <c r="K86" s="6">
        <f ca="1">INDIRECT("Y86")+INDIRECT("AG86")+INDIRECT("AO86")+INDIRECT("AW86")+INDIRECT("BE86")+INDIRECT("BM86")</f>
        <v>0</v>
      </c>
      <c r="L86" s="6">
        <f ca="1">INDIRECT("Z86")+INDIRECT("AH86")+INDIRECT("AP86")+INDIRECT("AX86")+INDIRECT("BF86")+INDIRECT("BN86")</f>
        <v>0</v>
      </c>
      <c r="M86" s="6">
        <f ca="1">INDIRECT("AA86")+INDIRECT("AI86")+INDIRECT("AQ86")+INDIRECT("AY86")+INDIRECT("BG86")+INDIRECT("BO86")</f>
        <v>0</v>
      </c>
      <c r="N86" s="7">
        <f ca="1">INDIRECT("T86")+INDIRECT("U86")+INDIRECT("V86")+INDIRECT("W86")+INDIRECT("X86")+INDIRECT("Y86")+INDIRECT("Z86")+INDIRECT("AA86")</f>
        <v>0</v>
      </c>
      <c r="O86" s="6">
        <f ca="1">INDIRECT("AB86")+INDIRECT("AC86")+INDIRECT("AD86")+INDIRECT("AE86")+INDIRECT("AF86")+INDIRECT("AG86")+INDIRECT("AH86")+INDIRECT("AI86")</f>
        <v>0</v>
      </c>
      <c r="P86" s="6">
        <f ca="1">INDIRECT("AJ86")+INDIRECT("AK86")+INDIRECT("AL86")+INDIRECT("AM86")+INDIRECT("AN86")+INDIRECT("AO86")+INDIRECT("AP86")+INDIRECT("AQ86")</f>
        <v>5600</v>
      </c>
      <c r="Q86" s="6">
        <f ca="1">INDIRECT("AR86")+INDIRECT("AS86")+INDIRECT("AT86")+INDIRECT("AU86")+INDIRECT("AV86")+INDIRECT("AW86")+INDIRECT("AX86")+INDIRECT("AY86")</f>
        <v>15400</v>
      </c>
      <c r="R86" s="6">
        <f ca="1">INDIRECT("AZ86")+INDIRECT("BA86")+INDIRECT("BB86")+INDIRECT("BC86")+INDIRECT("BD86")+INDIRECT("BE86")+INDIRECT("BF86")+INDIRECT("BG86")</f>
        <v>0</v>
      </c>
      <c r="S86" s="6">
        <f ca="1">INDIRECT("BH86")+INDIRECT("BI86")+INDIRECT("BJ86")+INDIRECT("BK86")+INDIRECT("BL86")+INDIRECT("BM86")+INDIRECT("BN86")+INDIRECT("BO86")</f>
        <v>0</v>
      </c>
      <c r="T86" s="28"/>
      <c r="U86" s="29"/>
      <c r="V86" s="29"/>
      <c r="W86" s="29"/>
      <c r="X86" s="29"/>
      <c r="Y86" s="29"/>
      <c r="Z86" s="29"/>
      <c r="AA86" s="29"/>
      <c r="AB86" s="28"/>
      <c r="AC86" s="29"/>
      <c r="AD86" s="29"/>
      <c r="AE86" s="29"/>
      <c r="AF86" s="29"/>
      <c r="AG86" s="29"/>
      <c r="AH86" s="29"/>
      <c r="AI86" s="29"/>
      <c r="AJ86" s="28">
        <v>5600</v>
      </c>
      <c r="AK86" s="29"/>
      <c r="AL86" s="29"/>
      <c r="AM86" s="29"/>
      <c r="AN86" s="29"/>
      <c r="AO86" s="29"/>
      <c r="AP86" s="29"/>
      <c r="AQ86" s="29"/>
      <c r="AR86" s="28"/>
      <c r="AS86" s="29"/>
      <c r="AT86" s="29"/>
      <c r="AU86" s="29"/>
      <c r="AV86" s="29">
        <v>15400</v>
      </c>
      <c r="AW86" s="29"/>
      <c r="AX86" s="29"/>
      <c r="AY86" s="29"/>
      <c r="AZ86" s="28"/>
      <c r="BA86" s="29"/>
      <c r="BB86" s="29"/>
      <c r="BC86" s="29"/>
      <c r="BD86" s="29"/>
      <c r="BE86" s="29"/>
      <c r="BF86" s="29"/>
      <c r="BG86" s="29"/>
      <c r="BH86" s="28"/>
      <c r="BI86" s="29"/>
      <c r="BJ86" s="29"/>
      <c r="BK86" s="29"/>
      <c r="BL86" s="29"/>
      <c r="BM86" s="29"/>
      <c r="BN86" s="29"/>
      <c r="BO86" s="29"/>
      <c r="BP86" s="9">
        <v>0</v>
      </c>
      <c r="BQ86" s="1" t="s">
        <v>0</v>
      </c>
      <c r="BR86" s="1" t="s">
        <v>0</v>
      </c>
      <c r="BS86" s="1" t="s">
        <v>0</v>
      </c>
      <c r="BT86" s="1" t="s">
        <v>0</v>
      </c>
      <c r="BU86" s="1" t="s">
        <v>0</v>
      </c>
      <c r="BW86" s="1">
        <f ca="1">INDIRECT("T86")+2*INDIRECT("AB86")+3*INDIRECT("AJ86")+4*INDIRECT("AR86")+5*INDIRECT("AZ86")+6*INDIRECT("BH86")</f>
        <v>16800</v>
      </c>
      <c r="BX86" s="1">
        <v>16800</v>
      </c>
      <c r="BY86" s="1">
        <f ca="1">INDIRECT("U86")+2*INDIRECT("AC86")+3*INDIRECT("AK86")+4*INDIRECT("AS86")+5*INDIRECT("BA86")+6*INDIRECT("BI86")</f>
        <v>0</v>
      </c>
      <c r="BZ86" s="1">
        <v>0</v>
      </c>
      <c r="CA86" s="1">
        <f ca="1">INDIRECT("V86")+2*INDIRECT("AD86")+3*INDIRECT("AL86")+4*INDIRECT("AT86")+5*INDIRECT("BB86")+6*INDIRECT("BJ86")</f>
        <v>0</v>
      </c>
      <c r="CB86" s="1">
        <v>0</v>
      </c>
      <c r="CC86" s="1">
        <f ca="1">INDIRECT("W86")+2*INDIRECT("AE86")+3*INDIRECT("AM86")+4*INDIRECT("AU86")+5*INDIRECT("BC86")+6*INDIRECT("BK86")</f>
        <v>0</v>
      </c>
      <c r="CD86" s="1">
        <v>0</v>
      </c>
      <c r="CE86" s="1">
        <f ca="1">INDIRECT("X86")+2*INDIRECT("AF86")+3*INDIRECT("AN86")+4*INDIRECT("AV86")+5*INDIRECT("BD86")+6*INDIRECT("BL86")</f>
        <v>61600</v>
      </c>
      <c r="CF86" s="1">
        <v>61600</v>
      </c>
      <c r="CG86" s="1">
        <f ca="1">INDIRECT("Y86")+2*INDIRECT("AG86")+3*INDIRECT("AO86")+4*INDIRECT("AW86")+5*INDIRECT("BE86")+6*INDIRECT("BM86")</f>
        <v>0</v>
      </c>
      <c r="CH86" s="1">
        <v>0</v>
      </c>
      <c r="CI86" s="1">
        <f ca="1">INDIRECT("Z86")+2*INDIRECT("AH86")+3*INDIRECT("AP86")+4*INDIRECT("AX86")+5*INDIRECT("BF86")+6*INDIRECT("BN86")</f>
        <v>0</v>
      </c>
      <c r="CJ86" s="1">
        <v>0</v>
      </c>
      <c r="CK86" s="1">
        <f ca="1">INDIRECT("AA86")+2*INDIRECT("AI86")+3*INDIRECT("AQ86")+4*INDIRECT("AY86")+5*INDIRECT("BG86")+6*INDIRECT("BO86")</f>
        <v>0</v>
      </c>
      <c r="CL86" s="1">
        <v>0</v>
      </c>
      <c r="CM86" s="1">
        <f ca="1">INDIRECT("T86")+2*INDIRECT("U86")+3*INDIRECT("V86")+4*INDIRECT("W86")+5*INDIRECT("X86")+6*INDIRECT("Y86")+7*INDIRECT("Z86")+8*INDIRECT("AA86")</f>
        <v>0</v>
      </c>
      <c r="CN86" s="1">
        <v>0</v>
      </c>
      <c r="CO86" s="1">
        <f ca="1">INDIRECT("AB86")+2*INDIRECT("AC86")+3*INDIRECT("AD86")+4*INDIRECT("AE86")+5*INDIRECT("AF86")+6*INDIRECT("AG86")+7*INDIRECT("AH86")+8*INDIRECT("AI86")</f>
        <v>0</v>
      </c>
      <c r="CP86" s="1">
        <v>0</v>
      </c>
      <c r="CQ86" s="1">
        <f ca="1">INDIRECT("AJ86")+2*INDIRECT("AK86")+3*INDIRECT("AL86")+4*INDIRECT("AM86")+5*INDIRECT("AN86")+6*INDIRECT("AO86")+7*INDIRECT("AP86")+8*INDIRECT("AQ86")</f>
        <v>5600</v>
      </c>
      <c r="CR86" s="1">
        <v>5600</v>
      </c>
      <c r="CS86" s="1">
        <f ca="1">INDIRECT("AR86")+2*INDIRECT("AS86")+3*INDIRECT("AT86")+4*INDIRECT("AU86")+5*INDIRECT("AV86")+6*INDIRECT("AW86")+7*INDIRECT("AX86")+8*INDIRECT("AY86")</f>
        <v>77000</v>
      </c>
      <c r="CT86" s="1">
        <v>77000</v>
      </c>
      <c r="CU86" s="1">
        <f ca="1">INDIRECT("AZ86")+2*INDIRECT("BA86")+3*INDIRECT("BB86")+4*INDIRECT("BC86")+5*INDIRECT("BD86")+6*INDIRECT("BE86")+7*INDIRECT("BF86")+8*INDIRECT("BG86")</f>
        <v>0</v>
      </c>
      <c r="CV86" s="1">
        <v>0</v>
      </c>
      <c r="CW86" s="1">
        <f ca="1">INDIRECT("BH86")+2*INDIRECT("BI86")+3*INDIRECT("BJ86")+4*INDIRECT("BK86")+5*INDIRECT("BL86")+6*INDIRECT("BM86")+7*INDIRECT("BN86")+8*INDIRECT("BO86")</f>
        <v>0</v>
      </c>
      <c r="CX86" s="1">
        <v>0</v>
      </c>
    </row>
    <row r="87" spans="1:102" ht="11.25">
      <c r="A87" s="1" t="s">
        <v>0</v>
      </c>
      <c r="B87" s="1" t="s">
        <v>0</v>
      </c>
      <c r="C87" s="1" t="s">
        <v>0</v>
      </c>
      <c r="D87" s="1" t="s">
        <v>0</v>
      </c>
      <c r="E87" s="1" t="s">
        <v>64</v>
      </c>
      <c r="F87" s="7">
        <f ca="1">INDIRECT("T87")+INDIRECT("AB87")+INDIRECT("AJ87")+INDIRECT("AR87")+INDIRECT("AZ87")+INDIRECT("BH87")</f>
        <v>0</v>
      </c>
      <c r="G87" s="6">
        <f ca="1">INDIRECT("U87")+INDIRECT("AC87")+INDIRECT("AK87")+INDIRECT("AS87")+INDIRECT("BA87")+INDIRECT("BI87")</f>
        <v>0</v>
      </c>
      <c r="H87" s="6">
        <f ca="1">INDIRECT("V87")+INDIRECT("AD87")+INDIRECT("AL87")+INDIRECT("AT87")+INDIRECT("BB87")+INDIRECT("BJ87")</f>
        <v>0</v>
      </c>
      <c r="I87" s="6">
        <f ca="1">INDIRECT("W87")+INDIRECT("AE87")+INDIRECT("AM87")+INDIRECT("AU87")+INDIRECT("BC87")+INDIRECT("BK87")</f>
        <v>0</v>
      </c>
      <c r="J87" s="6">
        <f ca="1">INDIRECT("X87")+INDIRECT("AF87")+INDIRECT("AN87")+INDIRECT("AV87")+INDIRECT("BD87")+INDIRECT("BL87")</f>
        <v>0</v>
      </c>
      <c r="K87" s="6">
        <f ca="1">INDIRECT("Y87")+INDIRECT("AG87")+INDIRECT("AO87")+INDIRECT("AW87")+INDIRECT("BE87")+INDIRECT("BM87")</f>
        <v>0</v>
      </c>
      <c r="L87" s="6">
        <f ca="1">INDIRECT("Z87")+INDIRECT("AH87")+INDIRECT("AP87")+INDIRECT("AX87")+INDIRECT("BF87")+INDIRECT("BN87")</f>
        <v>0</v>
      </c>
      <c r="M87" s="6">
        <f ca="1">INDIRECT("AA87")+INDIRECT("AI87")+INDIRECT("AQ87")+INDIRECT("AY87")+INDIRECT("BG87")+INDIRECT("BO87")</f>
        <v>219551</v>
      </c>
      <c r="N87" s="7">
        <f ca="1">INDIRECT("T87")+INDIRECT("U87")+INDIRECT("V87")+INDIRECT("W87")+INDIRECT("X87")+INDIRECT("Y87")+INDIRECT("Z87")+INDIRECT("AA87")</f>
        <v>0</v>
      </c>
      <c r="O87" s="6">
        <f ca="1">INDIRECT("AB87")+INDIRECT("AC87")+INDIRECT("AD87")+INDIRECT("AE87")+INDIRECT("AF87")+INDIRECT("AG87")+INDIRECT("AH87")+INDIRECT("AI87")</f>
        <v>201000</v>
      </c>
      <c r="P87" s="6">
        <f ca="1">INDIRECT("AJ87")+INDIRECT("AK87")+INDIRECT("AL87")+INDIRECT("AM87")+INDIRECT("AN87")+INDIRECT("AO87")+INDIRECT("AP87")+INDIRECT("AQ87")</f>
        <v>0</v>
      </c>
      <c r="Q87" s="6">
        <f ca="1">INDIRECT("AR87")+INDIRECT("AS87")+INDIRECT("AT87")+INDIRECT("AU87")+INDIRECT("AV87")+INDIRECT("AW87")+INDIRECT("AX87")+INDIRECT("AY87")</f>
        <v>0</v>
      </c>
      <c r="R87" s="6">
        <f ca="1">INDIRECT("AZ87")+INDIRECT("BA87")+INDIRECT("BB87")+INDIRECT("BC87")+INDIRECT("BD87")+INDIRECT("BE87")+INDIRECT("BF87")+INDIRECT("BG87")</f>
        <v>0</v>
      </c>
      <c r="S87" s="6">
        <f ca="1">INDIRECT("BH87")+INDIRECT("BI87")+INDIRECT("BJ87")+INDIRECT("BK87")+INDIRECT("BL87")+INDIRECT("BM87")+INDIRECT("BN87")+INDIRECT("BO87")</f>
        <v>18551</v>
      </c>
      <c r="T87" s="28"/>
      <c r="U87" s="29"/>
      <c r="V87" s="29"/>
      <c r="W87" s="29"/>
      <c r="X87" s="29"/>
      <c r="Y87" s="29"/>
      <c r="Z87" s="29"/>
      <c r="AA87" s="29"/>
      <c r="AB87" s="28"/>
      <c r="AC87" s="29"/>
      <c r="AD87" s="29"/>
      <c r="AE87" s="29"/>
      <c r="AF87" s="29"/>
      <c r="AG87" s="29"/>
      <c r="AH87" s="29"/>
      <c r="AI87" s="29">
        <v>201000</v>
      </c>
      <c r="AJ87" s="28"/>
      <c r="AK87" s="29"/>
      <c r="AL87" s="29"/>
      <c r="AM87" s="29"/>
      <c r="AN87" s="29"/>
      <c r="AO87" s="29"/>
      <c r="AP87" s="29"/>
      <c r="AQ87" s="29"/>
      <c r="AR87" s="28"/>
      <c r="AS87" s="29"/>
      <c r="AT87" s="29"/>
      <c r="AU87" s="29"/>
      <c r="AV87" s="29"/>
      <c r="AW87" s="29"/>
      <c r="AX87" s="29"/>
      <c r="AY87" s="29"/>
      <c r="AZ87" s="28"/>
      <c r="BA87" s="29"/>
      <c r="BB87" s="29"/>
      <c r="BC87" s="29"/>
      <c r="BD87" s="29"/>
      <c r="BE87" s="29"/>
      <c r="BF87" s="29"/>
      <c r="BG87" s="29"/>
      <c r="BH87" s="28"/>
      <c r="BI87" s="29"/>
      <c r="BJ87" s="29"/>
      <c r="BK87" s="29"/>
      <c r="BL87" s="29"/>
      <c r="BM87" s="29"/>
      <c r="BN87" s="29"/>
      <c r="BO87" s="29">
        <v>18551</v>
      </c>
      <c r="BP87" s="9">
        <v>0</v>
      </c>
      <c r="BQ87" s="1" t="s">
        <v>0</v>
      </c>
      <c r="BR87" s="1" t="s">
        <v>0</v>
      </c>
      <c r="BS87" s="1" t="s">
        <v>0</v>
      </c>
      <c r="BT87" s="1" t="s">
        <v>0</v>
      </c>
      <c r="BU87" s="1" t="s">
        <v>0</v>
      </c>
      <c r="BW87" s="1">
        <f ca="1">INDIRECT("T87")+2*INDIRECT("AB87")+3*INDIRECT("AJ87")+4*INDIRECT("AR87")+5*INDIRECT("AZ87")+6*INDIRECT("BH87")</f>
        <v>0</v>
      </c>
      <c r="BX87" s="1">
        <v>0</v>
      </c>
      <c r="BY87" s="1">
        <f ca="1">INDIRECT("U87")+2*INDIRECT("AC87")+3*INDIRECT("AK87")+4*INDIRECT("AS87")+5*INDIRECT("BA87")+6*INDIRECT("BI87")</f>
        <v>0</v>
      </c>
      <c r="BZ87" s="1">
        <v>0</v>
      </c>
      <c r="CA87" s="1">
        <f ca="1">INDIRECT("V87")+2*INDIRECT("AD87")+3*INDIRECT("AL87")+4*INDIRECT("AT87")+5*INDIRECT("BB87")+6*INDIRECT("BJ87")</f>
        <v>0</v>
      </c>
      <c r="CB87" s="1">
        <v>0</v>
      </c>
      <c r="CC87" s="1">
        <f ca="1">INDIRECT("W87")+2*INDIRECT("AE87")+3*INDIRECT("AM87")+4*INDIRECT("AU87")+5*INDIRECT("BC87")+6*INDIRECT("BK87")</f>
        <v>0</v>
      </c>
      <c r="CD87" s="1">
        <v>0</v>
      </c>
      <c r="CE87" s="1">
        <f ca="1">INDIRECT("X87")+2*INDIRECT("AF87")+3*INDIRECT("AN87")+4*INDIRECT("AV87")+5*INDIRECT("BD87")+6*INDIRECT("BL87")</f>
        <v>0</v>
      </c>
      <c r="CF87" s="1">
        <v>0</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513306</v>
      </c>
      <c r="CL87" s="1">
        <v>513306</v>
      </c>
      <c r="CM87" s="1">
        <f ca="1">INDIRECT("T87")+2*INDIRECT("U87")+3*INDIRECT("V87")+4*INDIRECT("W87")+5*INDIRECT("X87")+6*INDIRECT("Y87")+7*INDIRECT("Z87")+8*INDIRECT("AA87")</f>
        <v>0</v>
      </c>
      <c r="CN87" s="1">
        <v>0</v>
      </c>
      <c r="CO87" s="1">
        <f ca="1">INDIRECT("AB87")+2*INDIRECT("AC87")+3*INDIRECT("AD87")+4*INDIRECT("AE87")+5*INDIRECT("AF87")+6*INDIRECT("AG87")+7*INDIRECT("AH87")+8*INDIRECT("AI87")</f>
        <v>1608000</v>
      </c>
      <c r="CP87" s="1">
        <v>1608000</v>
      </c>
      <c r="CQ87" s="1">
        <f ca="1">INDIRECT("AJ87")+2*INDIRECT("AK87")+3*INDIRECT("AL87")+4*INDIRECT("AM87")+5*INDIRECT("AN87")+6*INDIRECT("AO87")+7*INDIRECT("AP87")+8*INDIRECT("AQ87")</f>
        <v>0</v>
      </c>
      <c r="CR87" s="1">
        <v>0</v>
      </c>
      <c r="CS87" s="1">
        <f ca="1">INDIRECT("AR87")+2*INDIRECT("AS87")+3*INDIRECT("AT87")+4*INDIRECT("AU87")+5*INDIRECT("AV87")+6*INDIRECT("AW87")+7*INDIRECT("AX87")+8*INDIRECT("AY87")</f>
        <v>0</v>
      </c>
      <c r="CT87" s="1">
        <v>0</v>
      </c>
      <c r="CU87" s="1">
        <f ca="1">INDIRECT("AZ87")+2*INDIRECT("BA87")+3*INDIRECT("BB87")+4*INDIRECT("BC87")+5*INDIRECT("BD87")+6*INDIRECT("BE87")+7*INDIRECT("BF87")+8*INDIRECT("BG87")</f>
        <v>0</v>
      </c>
      <c r="CV87" s="1">
        <v>0</v>
      </c>
      <c r="CW87" s="1">
        <f ca="1">INDIRECT("BH87")+2*INDIRECT("BI87")+3*INDIRECT("BJ87")+4*INDIRECT("BK87")+5*INDIRECT("BL87")+6*INDIRECT("BM87")+7*INDIRECT("BN87")+8*INDIRECT("BO87")</f>
        <v>148408</v>
      </c>
      <c r="CX87" s="1">
        <v>148408</v>
      </c>
    </row>
    <row r="88" spans="1:73" ht="11.25">
      <c r="A88" s="1" t="s">
        <v>0</v>
      </c>
      <c r="B88" s="1" t="s">
        <v>0</v>
      </c>
      <c r="C88" s="1" t="s">
        <v>0</v>
      </c>
      <c r="D88" s="1" t="s">
        <v>0</v>
      </c>
      <c r="E88" s="1" t="s">
        <v>7</v>
      </c>
      <c r="F88" s="7">
        <f>SUM(F84:F87)</f>
        <v>8100</v>
      </c>
      <c r="G88" s="6">
        <f>SUM(G84:G87)</f>
        <v>0</v>
      </c>
      <c r="H88" s="6">
        <f>SUM(H84:H87)</f>
        <v>0</v>
      </c>
      <c r="I88" s="6">
        <f>SUM(I84:I87)</f>
        <v>0</v>
      </c>
      <c r="J88" s="6">
        <f>SUM(J84:J87)</f>
        <v>29200</v>
      </c>
      <c r="K88" s="6">
        <f>SUM(K84:K87)</f>
        <v>0</v>
      </c>
      <c r="L88" s="6">
        <f>SUM(L84:L87)</f>
        <v>0</v>
      </c>
      <c r="M88" s="6">
        <f>SUM(M84:M87)</f>
        <v>219551</v>
      </c>
      <c r="N88" s="7">
        <f>SUM(N84:N87)</f>
        <v>8400</v>
      </c>
      <c r="O88" s="6">
        <f>SUM(O84:O87)</f>
        <v>201000</v>
      </c>
      <c r="P88" s="6">
        <f>SUM(P84:P87)</f>
        <v>8100</v>
      </c>
      <c r="Q88" s="6">
        <f>SUM(Q84:Q87)</f>
        <v>19800</v>
      </c>
      <c r="R88" s="6">
        <f>SUM(R84:R87)</f>
        <v>1000</v>
      </c>
      <c r="S88" s="6">
        <f>SUM(S84:S87)</f>
        <v>18551</v>
      </c>
      <c r="T88" s="8"/>
      <c r="U88" s="5"/>
      <c r="V88" s="5"/>
      <c r="W88" s="5"/>
      <c r="X88" s="5"/>
      <c r="Y88" s="5"/>
      <c r="Z88" s="5"/>
      <c r="AA88" s="5"/>
      <c r="AB88" s="8"/>
      <c r="AC88" s="5"/>
      <c r="AD88" s="5"/>
      <c r="AE88" s="5"/>
      <c r="AF88" s="5"/>
      <c r="AG88" s="5"/>
      <c r="AH88" s="5"/>
      <c r="AI88" s="5"/>
      <c r="AJ88" s="8"/>
      <c r="AK88" s="5"/>
      <c r="AL88" s="5"/>
      <c r="AM88" s="5"/>
      <c r="AN88" s="5"/>
      <c r="AO88" s="5"/>
      <c r="AP88" s="5"/>
      <c r="AQ88" s="5"/>
      <c r="AR88" s="8"/>
      <c r="AS88" s="5"/>
      <c r="AT88" s="5"/>
      <c r="AU88" s="5"/>
      <c r="AV88" s="5"/>
      <c r="AW88" s="5"/>
      <c r="AX88" s="5"/>
      <c r="AY88" s="5"/>
      <c r="AZ88" s="8"/>
      <c r="BA88" s="5"/>
      <c r="BB88" s="5"/>
      <c r="BC88" s="5"/>
      <c r="BD88" s="5"/>
      <c r="BE88" s="5"/>
      <c r="BF88" s="5"/>
      <c r="BG88" s="5"/>
      <c r="BH88" s="8"/>
      <c r="BI88" s="5"/>
      <c r="BJ88" s="5"/>
      <c r="BK88" s="5"/>
      <c r="BL88" s="5"/>
      <c r="BM88" s="5"/>
      <c r="BN88" s="5"/>
      <c r="BO88" s="5"/>
      <c r="BP88" s="9">
        <v>0</v>
      </c>
      <c r="BQ88" s="1" t="s">
        <v>0</v>
      </c>
      <c r="BR88" s="1" t="s">
        <v>0</v>
      </c>
      <c r="BS88" s="1" t="s">
        <v>0</v>
      </c>
      <c r="BT88" s="1" t="s">
        <v>0</v>
      </c>
      <c r="BU88" s="1" t="s">
        <v>0</v>
      </c>
    </row>
    <row r="89" spans="1:73" ht="11.25">
      <c r="A89" s="37"/>
      <c r="B89" s="37"/>
      <c r="C89" s="37" t="s">
        <v>0</v>
      </c>
      <c r="D89" s="37" t="s">
        <v>0</v>
      </c>
      <c r="E89" s="37" t="s">
        <v>0</v>
      </c>
      <c r="F89" s="38"/>
      <c r="G89" s="39"/>
      <c r="H89" s="39"/>
      <c r="I89" s="39"/>
      <c r="J89" s="39"/>
      <c r="K89" s="39"/>
      <c r="L89" s="39"/>
      <c r="M89" s="39"/>
      <c r="N89" s="38"/>
      <c r="O89" s="39"/>
      <c r="P89" s="39"/>
      <c r="Q89" s="39"/>
      <c r="R89" s="39"/>
      <c r="S89" s="39"/>
      <c r="T89" s="40"/>
      <c r="U89" s="41"/>
      <c r="V89" s="41"/>
      <c r="W89" s="41"/>
      <c r="X89" s="41"/>
      <c r="Y89" s="41"/>
      <c r="Z89" s="41"/>
      <c r="AA89" s="41"/>
      <c r="AB89" s="40"/>
      <c r="AC89" s="41"/>
      <c r="AD89" s="41"/>
      <c r="AE89" s="41"/>
      <c r="AF89" s="41"/>
      <c r="AG89" s="41"/>
      <c r="AH89" s="41"/>
      <c r="AI89" s="41"/>
      <c r="AJ89" s="40"/>
      <c r="AK89" s="41"/>
      <c r="AL89" s="41"/>
      <c r="AM89" s="41"/>
      <c r="AN89" s="41"/>
      <c r="AO89" s="41"/>
      <c r="AP89" s="41"/>
      <c r="AQ89" s="41"/>
      <c r="AR89" s="40"/>
      <c r="AS89" s="41"/>
      <c r="AT89" s="41"/>
      <c r="AU89" s="41"/>
      <c r="AV89" s="41"/>
      <c r="AW89" s="41"/>
      <c r="AX89" s="41"/>
      <c r="AY89" s="41"/>
      <c r="AZ89" s="40"/>
      <c r="BA89" s="41"/>
      <c r="BB89" s="41"/>
      <c r="BC89" s="41"/>
      <c r="BD89" s="41"/>
      <c r="BE89" s="41"/>
      <c r="BF89" s="41"/>
      <c r="BG89" s="41"/>
      <c r="BH89" s="40"/>
      <c r="BI89" s="41"/>
      <c r="BJ89" s="41"/>
      <c r="BK89" s="41"/>
      <c r="BL89" s="41"/>
      <c r="BM89" s="41"/>
      <c r="BN89" s="41"/>
      <c r="BO89" s="42"/>
      <c r="BP89" s="9"/>
      <c r="BT89" s="1" t="s">
        <v>0</v>
      </c>
      <c r="BU89" s="1" t="s">
        <v>0</v>
      </c>
    </row>
    <row r="92" spans="5:13" ht="11.25">
      <c r="E92" s="3" t="s">
        <v>102</v>
      </c>
      <c r="F92" s="5">
        <f>SUMIF($BQ4:$BQ89,"=RIP",F4:F89)</f>
        <v>4824</v>
      </c>
      <c r="G92" s="5">
        <f aca="true" t="shared" si="0" ref="G92:M92">SUMIF($BQ4:$BQ89,"=RIP",G4:G89)</f>
        <v>1713</v>
      </c>
      <c r="H92" s="5">
        <f t="shared" si="0"/>
        <v>41547</v>
      </c>
      <c r="I92" s="5">
        <f t="shared" si="0"/>
        <v>1107</v>
      </c>
      <c r="J92" s="5">
        <f t="shared" si="0"/>
        <v>6344</v>
      </c>
      <c r="K92" s="5">
        <f t="shared" si="0"/>
        <v>305</v>
      </c>
      <c r="L92" s="5">
        <f t="shared" si="0"/>
        <v>0</v>
      </c>
      <c r="M92" s="5">
        <f t="shared" si="0"/>
        <v>0</v>
      </c>
    </row>
    <row r="93" spans="5:13" ht="11.25">
      <c r="E93" s="3" t="s">
        <v>103</v>
      </c>
      <c r="F93" s="5">
        <f>SUMIF($BT4:$BT89,"=GARVEE",F4:F89)</f>
        <v>0</v>
      </c>
      <c r="G93" s="5">
        <f aca="true" t="shared" si="1" ref="G93:M93">SUMIF($BT4:$BT89,"=GARVEE",G4:G89)</f>
        <v>0</v>
      </c>
      <c r="H93" s="5">
        <f t="shared" si="1"/>
        <v>0</v>
      </c>
      <c r="I93" s="5">
        <f t="shared" si="1"/>
        <v>0</v>
      </c>
      <c r="J93" s="5">
        <f t="shared" si="1"/>
        <v>0</v>
      </c>
      <c r="K93" s="5">
        <f t="shared" si="1"/>
        <v>0</v>
      </c>
      <c r="L93" s="5">
        <f t="shared" si="1"/>
        <v>0</v>
      </c>
      <c r="M93" s="5">
        <f t="shared" si="1"/>
        <v>0</v>
      </c>
    </row>
    <row r="94" spans="5:13" ht="11.25">
      <c r="E94" s="3" t="s">
        <v>104</v>
      </c>
      <c r="F94" s="5">
        <f>SUMIF($BR4:$BR89,"=X",F4:F89)</f>
        <v>0</v>
      </c>
      <c r="G94" s="5">
        <f aca="true" t="shared" si="2" ref="G94:M94">SUMIF($BR4:$BR89,"=X",G4:G89)</f>
        <v>0</v>
      </c>
      <c r="H94" s="5">
        <f t="shared" si="2"/>
        <v>0</v>
      </c>
      <c r="I94" s="5">
        <f t="shared" si="2"/>
        <v>0</v>
      </c>
      <c r="J94" s="5">
        <f t="shared" si="2"/>
        <v>0</v>
      </c>
      <c r="K94" s="5">
        <f t="shared" si="2"/>
        <v>0</v>
      </c>
      <c r="L94" s="5">
        <f t="shared" si="2"/>
        <v>0</v>
      </c>
      <c r="M94" s="5">
        <f t="shared" si="2"/>
        <v>0</v>
      </c>
    </row>
    <row r="95" spans="5:13" ht="11.25">
      <c r="E95" s="3" t="s">
        <v>105</v>
      </c>
      <c r="F95" s="5">
        <f>SUMIF($BU4:$BU89,"=X",AJ4:AJ89)+SUMIF($BU4:$BU89,"=X",AR4:AR89)+SUMIF($BU4:$BU89,"=X",AZ4:AZ89)+SUMIF($BU4:$BU89,"=X",BH4:BH89)</f>
        <v>2248</v>
      </c>
      <c r="G95" s="5">
        <f>SUMIF($BU4:$BU89,"=X",AK4:AK89)+SUMIF($BU4:$BU89,"=X",AS4:AS89)+SUMIF($BU4:$BU89,"=X",BA4:BA89)+SUMIF($BU4:$BU89,"=X",BI4:BI89)</f>
        <v>1559</v>
      </c>
      <c r="H95" s="5"/>
      <c r="I95" s="5"/>
      <c r="J95" s="5"/>
      <c r="K95" s="5"/>
      <c r="L95" s="5"/>
      <c r="M95" s="5"/>
    </row>
    <row r="96" spans="5:13" ht="11.25">
      <c r="E96" s="3" t="s">
        <v>106</v>
      </c>
      <c r="F96" s="5">
        <f>SUMIF($BU4:$BU89,"=X",T4:T89)</f>
        <v>2576</v>
      </c>
      <c r="G96" s="5">
        <f>SUMIF($BU4:$BU89,"=X",U4:U89)</f>
        <v>0</v>
      </c>
      <c r="H96" s="5"/>
      <c r="I96" s="5"/>
      <c r="J96" s="5"/>
      <c r="K96" s="5"/>
      <c r="L96" s="5"/>
      <c r="M96" s="5"/>
    </row>
    <row r="97" spans="5:13" ht="11.25">
      <c r="E97" s="3" t="s">
        <v>107</v>
      </c>
      <c r="F97" s="5">
        <f>F92-F93-F94-F95-F96</f>
        <v>0</v>
      </c>
      <c r="G97" s="5">
        <f aca="true" t="shared" si="3" ref="G97:M97">G92-G93-G94-G95-G96</f>
        <v>154</v>
      </c>
      <c r="H97" s="5">
        <f t="shared" si="3"/>
        <v>41547</v>
      </c>
      <c r="I97" s="5">
        <f t="shared" si="3"/>
        <v>1107</v>
      </c>
      <c r="J97" s="5">
        <f t="shared" si="3"/>
        <v>6344</v>
      </c>
      <c r="K97" s="5">
        <f t="shared" si="3"/>
        <v>305</v>
      </c>
      <c r="L97" s="5">
        <f t="shared" si="3"/>
        <v>0</v>
      </c>
      <c r="M97" s="5">
        <f t="shared" si="3"/>
        <v>0</v>
      </c>
    </row>
    <row r="99" spans="9:11" ht="11.25">
      <c r="I99" s="1">
        <f>SUM(F97:I97)</f>
        <v>42808</v>
      </c>
      <c r="J99" s="1">
        <f>J97</f>
        <v>6344</v>
      </c>
      <c r="K99" s="1">
        <f>K97</f>
        <v>305</v>
      </c>
    </row>
  </sheetData>
  <sheetProtection password="CB9B" sheet="1" objects="1" scenarios="1"/>
  <conditionalFormatting sqref="F4:F5 F8:F9 F12 F15:F17 F20 F23 F26 F29 F32 F35 F38 F41 F44 F47 F50:F51 F54 F57 F60 F63 F66 F69:F73 F76:F81 F84:F87">
    <cfRule type="expression" priority="1" dxfId="0" stopIfTrue="1">
      <formula>BW4&lt;&gt;BX4</formula>
    </cfRule>
  </conditionalFormatting>
  <conditionalFormatting sqref="G4:G5 G8:G9 G12 G15:G17 G20 G23 G26 G29 G32 G35 G38 G41 G44 G47 G50:G51 G54 G57 G60 G63 G66 G69:G73 G76:G81 G84:G87">
    <cfRule type="expression" priority="2" dxfId="0" stopIfTrue="1">
      <formula>BY4&lt;&gt;BZ4</formula>
    </cfRule>
  </conditionalFormatting>
  <conditionalFormatting sqref="H4:H5 H8:H9 H12 H15:H17 H20 H23 H26 H29 H32 H35 H38 H41 H44 H47 H50:H51 H54 H57 H60 H63 H66 H69:H73 H76:H81 H84:H87">
    <cfRule type="expression" priority="3" dxfId="0" stopIfTrue="1">
      <formula>CA4&lt;&gt;CB4</formula>
    </cfRule>
  </conditionalFormatting>
  <conditionalFormatting sqref="I4:I5 I8:I9 I12 I15:I17 I20 I23 I26 I29 I32 I35 I38 I41 I44 I47 I50:I51 I54 I57 I60 I63 I66 I69:I73 I76:I81 I84:I87">
    <cfRule type="expression" priority="4" dxfId="0" stopIfTrue="1">
      <formula>CC4&lt;&gt;CD4</formula>
    </cfRule>
  </conditionalFormatting>
  <conditionalFormatting sqref="J4:J5 J8:J9 J12 J15:J17 J20 J23 J26 J29 J32 J35 J38 J41 J44 J47 J50:J51 J54 J57 J60 J63 J66 J69:J73 J76:J81 J84:J87">
    <cfRule type="expression" priority="5" dxfId="0" stopIfTrue="1">
      <formula>CE4&lt;&gt;CF4</formula>
    </cfRule>
  </conditionalFormatting>
  <conditionalFormatting sqref="K4:K5 K8:K9 K12 K15:K17 K20 K23 K26 K29 K32 K35 K38 K41 K44 K47 K50:K51 K54 K57 K60 K63 K66 K69:K73 K76:K81 K84:K87">
    <cfRule type="expression" priority="6" dxfId="0" stopIfTrue="1">
      <formula>CG4&lt;&gt;CH4</formula>
    </cfRule>
  </conditionalFormatting>
  <conditionalFormatting sqref="L4:L5 L8:L9 L12 L15:L17 L20 L23 L26 L29 L32 L35 L38 L41 L44 L47 L50:L51 L54 L57 L60 L63 L66 L69:L73 L76:L81 L84:L87">
    <cfRule type="expression" priority="7" dxfId="0" stopIfTrue="1">
      <formula>CI4&lt;&gt;CJ4</formula>
    </cfRule>
  </conditionalFormatting>
  <conditionalFormatting sqref="M4:M5 M8:M9 M12 M15:M17 M20 M23 M26 M29 M32 M35 M38 M41 M44 M47 M50:M51 M54 M57 M60 M63 M66 M69:M73 M76:M81 M84:M87">
    <cfRule type="expression" priority="8" dxfId="0" stopIfTrue="1">
      <formula>CK4&lt;&gt;CL4</formula>
    </cfRule>
  </conditionalFormatting>
  <conditionalFormatting sqref="N4:N5 N8:N9 N12 N15:N17 N20 N23 N26 N29 N32 N35 N38 N41 N44 N47 N50:N51 N54 N57 N60 N63 N66 N69:N73 N76:N81 N84:N87">
    <cfRule type="expression" priority="9" dxfId="0" stopIfTrue="1">
      <formula>CM4&lt;&gt;CN4</formula>
    </cfRule>
  </conditionalFormatting>
  <conditionalFormatting sqref="O4:O5 O8:O9 O12 O15:O17 O20 O23 O26 O29 O32 O35 O38 O41 O44 O47 O50:O51 O54 O57 O60 O63 O66 O69:O73 O76:O81 O84:O87">
    <cfRule type="expression" priority="10" dxfId="0" stopIfTrue="1">
      <formula>CO4&lt;&gt;CP4</formula>
    </cfRule>
  </conditionalFormatting>
  <conditionalFormatting sqref="P4:P5 P8:P9 P12 P15:P17 P20 P23 P26 P29 P32 P35 P38 P41 P44 P47 P50:P51 P54 P57 P60 P63 P66 P69:P73 P76:P81 P84:P87">
    <cfRule type="expression" priority="11" dxfId="0" stopIfTrue="1">
      <formula>CQ4&lt;&gt;CR4</formula>
    </cfRule>
  </conditionalFormatting>
  <conditionalFormatting sqref="Q4:Q5 Q8:Q9 Q12 Q15:Q17 Q20 Q23 Q26 Q29 Q32 Q35 Q38 Q41 Q44 Q47 Q50:Q51 Q54 Q57 Q60 Q63 Q66 Q69:Q73 Q76:Q81 Q84:Q87">
    <cfRule type="expression" priority="12" dxfId="0" stopIfTrue="1">
      <formula>CS4&lt;&gt;CT4</formula>
    </cfRule>
  </conditionalFormatting>
  <conditionalFormatting sqref="R4:R5 R8:R9 R12 R15:R17 R20 R23 R26 R29 R32 R35 R38 R41 R44 R47 R50:R51 R54 R57 R60 R63 R66 R69:R73 R76:R81 R84:R87">
    <cfRule type="expression" priority="13" dxfId="0" stopIfTrue="1">
      <formula>CU4&lt;&gt;CV4</formula>
    </cfRule>
  </conditionalFormatting>
  <conditionalFormatting sqref="S4:S5 S8:S9 S12 S15:S17 S20 S23 S26 S29 S32 S35 S38 S41 S44 S47 S50:S51 S54 S57 S60 S63 S66 S69:S73 S76:S81 S84:S87">
    <cfRule type="expression" priority="14" dxfId="0" stopIfTrue="1">
      <formula>CW4&lt;&gt;CX4</formula>
    </cfRule>
  </conditionalFormatting>
  <dataValidations count="117">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6">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89">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89">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InputMessage="1" showErrorMessage="1" promptTitle="No Input" prompt="This is not a funding line." errorTitle="Wrong Spot" error="This is either a total or blank funding line.  No Data Input Here." sqref="T13:BO13">
      <formula1>999999</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ErrorMessage="1" errorTitle="Maximum Dollar Input Exceeded" error="The maximum input value is $999,999 (x $1000), basically one billion dollars.  Please revise your figures." sqref="T15:BO15">
      <formula1>0</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T29:BO29">
      <formula1>0</formula1>
      <formula2>999999</formula2>
    </dataValidation>
    <dataValidation type="whole" showInputMessage="1" showErrorMessage="1" promptTitle="No Input" prompt="This is not a funding line." errorTitle="Wrong Spot" error="This is either a total or blank funding line.  No Data Input Here." sqref="T30:BO30">
      <formula1>999999</formula1>
      <formula2>999999</formula2>
    </dataValidation>
    <dataValidation type="whole" showInputMessage="1" showErrorMessage="1" promptTitle="No Input" prompt="This is not a funding line." errorTitle="Wrong Spot" error="This is either a total or blank funding line.  No Data Input Here." sqref="T31:BO31">
      <formula1>999999</formula1>
      <formula2>999999</formula2>
    </dataValidation>
    <dataValidation type="whole" showErrorMessage="1" errorTitle="Maximum Dollar Input Exceeded" error="The maximum input value is $999,999 (x $1000), basically one billion dollars.  Please revise your figures." sqref="T32:BO32">
      <formula1>0</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InputMessage="1" showErrorMessage="1" promptTitle="No Input" prompt="This is not a funding line." errorTitle="Wrong Spot" error="This is either a total or blank funding line.  No Data Input Here." sqref="T34:BO34">
      <formula1>999999</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ErrorMessage="1" errorTitle="Maximum Dollar Input Exceeded" error="The maximum input value is $999,999 (x $1000), basically one billion dollars.  Please revise your figures." sqref="T38:BO38">
      <formula1>0</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InputMessage="1" showErrorMessage="1" promptTitle="No Input" prompt="This is not a funding line." errorTitle="Wrong Spot" error="This is either a total or blank funding line.  No Data Input Here." sqref="T40:BO40">
      <formula1>999999</formula1>
      <formula2>999999</formula2>
    </dataValidation>
    <dataValidation type="whole" showErrorMessage="1" errorTitle="Maximum Dollar Input Exceeded" error="The maximum input value is $999,999 (x $1000), basically one billion dollars.  Please revise your figures." sqref="T41:BO41">
      <formula1>0</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InputMessage="1" showErrorMessage="1" promptTitle="No Input" prompt="This is not a funding line." errorTitle="Wrong Spot" error="This is either a total or blank funding line.  No Data Input Here." sqref="T43:BO43">
      <formula1>999999</formula1>
      <formula2>999999</formula2>
    </dataValidation>
    <dataValidation type="whole" showErrorMessage="1" errorTitle="Maximum Dollar Input Exceeded" error="The maximum input value is $999,999 (x $1000), basically one billion dollars.  Please revise your figures." sqref="T44:BO44">
      <formula1>0</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InputMessage="1" showErrorMessage="1" promptTitle="No Input" prompt="This is not a funding line." errorTitle="Wrong Spot" error="This is either a total or blank funding line.  No Data Input Here." sqref="T46:BO46">
      <formula1>999999</formula1>
      <formula2>999999</formula2>
    </dataValidation>
    <dataValidation type="whole" showErrorMessage="1" errorTitle="Maximum Dollar Input Exceeded" error="The maximum input value is $999,999 (x $1000), basically one billion dollars.  Please revise your figures." sqref="T47:BO47">
      <formula1>0</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InputMessage="1" showErrorMessage="1" promptTitle="No Input" prompt="This is not a funding line." errorTitle="Wrong Spot" error="This is either a total or blank funding line.  No Data Input Here." sqref="T49:BO49">
      <formula1>999999</formula1>
      <formula2>999999</formula2>
    </dataValidation>
    <dataValidation type="whole" showErrorMessage="1" errorTitle="Maximum Dollar Input Exceeded" error="The maximum input value is $999,999 (x $1000), basically one billion dollars.  Please revise your figures." sqref="T50:BO50">
      <formula1>0</formula1>
      <formula2>999999</formula2>
    </dataValidation>
    <dataValidation type="whole" showErrorMessage="1" errorTitle="Maximum Dollar Input Exceeded" error="The maximum input value is $999,999 (x $1000), basically one billion dollars.  Please revise your figures." sqref="T51:BO51">
      <formula1>0</formula1>
      <formula2>999999</formula2>
    </dataValidation>
    <dataValidation type="whole" showInputMessage="1" showErrorMessage="1" promptTitle="No Input" prompt="This is not a funding line." errorTitle="Wrong Spot" error="This is either a total or blank funding line.  No Data Input Here." sqref="T52:BO52">
      <formula1>999999</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ErrorMessage="1" errorTitle="Maximum Dollar Input Exceeded" error="The maximum input value is $999,999 (x $1000), basically one billion dollars.  Please revise your figures." sqref="T54:BO54">
      <formula1>0</formula1>
      <formula2>999999</formula2>
    </dataValidation>
    <dataValidation type="whole" showInputMessage="1" showErrorMessage="1" promptTitle="No Input" prompt="This is not a funding line." errorTitle="Wrong Spot" error="This is either a total or blank funding line.  No Data Input Here." sqref="T55:BO55">
      <formula1>999999</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ErrorMessage="1" errorTitle="Maximum Dollar Input Exceeded" error="The maximum input value is $999,999 (x $1000), basically one billion dollars.  Please revise your figures." sqref="T57:BO57">
      <formula1>0</formula1>
      <formula2>999999</formula2>
    </dataValidation>
    <dataValidation type="whole" showInputMessage="1" showErrorMessage="1" promptTitle="No Input" prompt="This is not a funding line." errorTitle="Wrong Spot" error="This is either a total or blank funding line.  No Data Input Here." sqref="T58:BO58">
      <formula1>999999</formula1>
      <formula2>999999</formula2>
    </dataValidation>
    <dataValidation type="whole" showInputMessage="1" showErrorMessage="1" promptTitle="No Input" prompt="This is not a funding line." errorTitle="Wrong Spot" error="This is either a total or blank funding line.  No Data Input Here." sqref="T59:BO59">
      <formula1>999999</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InputMessage="1" showErrorMessage="1" promptTitle="No Input" prompt="This is not a funding line." errorTitle="Wrong Spot" error="This is either a total or blank funding line.  No Data Input Here." sqref="T61:BO61">
      <formula1>999999</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ErrorMessage="1" errorTitle="Maximum Dollar Input Exceeded" error="The maximum input value is $999,999 (x $1000), basically one billion dollars.  Please revise your figures." sqref="T63:BO63">
      <formula1>0</formula1>
      <formula2>999999</formula2>
    </dataValidation>
    <dataValidation type="whole" showInputMessage="1" showErrorMessage="1" promptTitle="No Input" prompt="This is not a funding line." errorTitle="Wrong Spot" error="This is either a total or blank funding line.  No Data Input Here." sqref="T64:BO64">
      <formula1>999999</formula1>
      <formula2>999999</formula2>
    </dataValidation>
    <dataValidation type="whole" showInputMessage="1" showErrorMessage="1" promptTitle="No Input" prompt="This is not a funding line." errorTitle="Wrong Spot" error="This is either a total or blank funding line.  No Data Input Here." sqref="T65:BO65">
      <formula1>999999</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InputMessage="1" showErrorMessage="1" promptTitle="No Input" prompt="This is not a funding line." errorTitle="Wrong Spot" error="This is either a total or blank funding line.  No Data Input Here." sqref="T68:BO68">
      <formula1>999999</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ErrorMessage="1" errorTitle="Maximum Dollar Input Exceeded" error="The maximum input value is $999,999 (x $1000), basically one billion dollars.  Please revise your figures." sqref="T70:BO70">
      <formula1>0</formula1>
      <formula2>999999</formula2>
    </dataValidation>
    <dataValidation type="whole" showErrorMessage="1" errorTitle="Maximum Dollar Input Exceeded" error="The maximum input value is $999,999 (x $1000), basically one billion dollars.  Please revise your figures." sqref="T71:BO71">
      <formula1>0</formula1>
      <formula2>999999</formula2>
    </dataValidation>
    <dataValidation type="whole" showErrorMessage="1" errorTitle="Maximum Dollar Input Exceeded" error="The maximum input value is $999,999 (x $1000), basically one billion dollars.  Please revise your figures." sqref="T72:BO72">
      <formula1>0</formula1>
      <formula2>999999</formula2>
    </dataValidation>
    <dataValidation type="whole" showErrorMessage="1" errorTitle="Maximum Dollar Input Exceeded" error="The maximum input value is $999,999 (x $1000), basically one billion dollars.  Please revise your figures." sqref="T73:BO73">
      <formula1>0</formula1>
      <formula2>999999</formula2>
    </dataValidation>
    <dataValidation type="whole" showInputMessage="1" showErrorMessage="1" promptTitle="No Input" prompt="This is not a funding line." errorTitle="Wrong Spot" error="This is either a total or blank funding line.  No Data Input Here." sqref="T74:BO74">
      <formula1>999999</formula1>
      <formula2>999999</formula2>
    </dataValidation>
    <dataValidation type="whole" showInputMessage="1" showErrorMessage="1" promptTitle="No Input" prompt="This is not a funding line." errorTitle="Wrong Spot" error="This is either a total or blank funding line.  No Data Input Here." sqref="T75:BO75">
      <formula1>999999</formula1>
      <formula2>999999</formula2>
    </dataValidation>
    <dataValidation type="whole" showErrorMessage="1" errorTitle="Maximum Dollar Input Exceeded" error="The maximum input value is $999,999 (x $1000), basically one billion dollars.  Please revise your figures." sqref="BJ76:BO76 AL76:AQ76 AT76:AY76 BB76:BG76 V76:AI7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6:AK76 AR76:AS76 AZ76:BA76 BH76:BI7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6:U76">
      <formula1>0</formula1>
      <formula2>999999</formula2>
    </dataValidation>
    <dataValidation type="whole" showErrorMessage="1" errorTitle="Maximum Dollar Input Exceeded" error="The maximum input value is $999,999 (x $1000), basically one billion dollars.  Please revise your figures." sqref="BJ77:BO77 AL77:AQ77 AT77:AY77 BB77:BG77 V77:AI7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77:AK77 AR77:AS77 AZ77:BA77 BH77:BI7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77:U77">
      <formula1>0</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ErrorMessage="1" errorTitle="Maximum Dollar Input Exceeded" error="The maximum input value is $999,999 (x $1000), basically one billion dollars.  Please revise your figures." sqref="T79:BO79">
      <formula1>0</formula1>
      <formula2>999999</formula2>
    </dataValidation>
    <dataValidation type="whole" showErrorMessage="1" errorTitle="Maximum Dollar Input Exceeded" error="The maximum input value is $999,999 (x $1000), basically one billion dollars.  Please revise your figures." sqref="T80:BO80">
      <formula1>0</formula1>
      <formula2>999999</formula2>
    </dataValidation>
    <dataValidation type="whole" showErrorMessage="1" errorTitle="Maximum Dollar Input Exceeded" error="The maximum input value is $999,999 (x $1000), basically one billion dollars.  Please revise your figures." sqref="T81:BO81">
      <formula1>0</formula1>
      <formula2>999999</formula2>
    </dataValidation>
    <dataValidation type="whole" showInputMessage="1" showErrorMessage="1" promptTitle="No Input" prompt="This is not a funding line." errorTitle="Wrong Spot" error="This is either a total or blank funding line.  No Data Input Here." sqref="T82:BO82">
      <formula1>999999</formula1>
      <formula2>999999</formula2>
    </dataValidation>
    <dataValidation type="whole" showInputMessage="1" showErrorMessage="1" promptTitle="No Input" prompt="This is not a funding line." errorTitle="Wrong Spot" error="This is either a total or blank funding line.  No Data Input Here." sqref="T83:BO83">
      <formula1>999999</formula1>
      <formula2>999999</formula2>
    </dataValidation>
    <dataValidation type="whole" showErrorMessage="1" errorTitle="Maximum Dollar Input Exceeded" error="The maximum input value is $999,999 (x $1000), basically one billion dollars.  Please revise your figures." sqref="BJ84:BO84 AL84:AQ84 AT84:AY84 BB84:BG84 V84:AI8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84:AK84 AR84:AS84 AZ84:BA84 BH84:BI8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84:U84">
      <formula1>0</formula1>
      <formula2>999999</formula2>
    </dataValidation>
    <dataValidation type="whole" showErrorMessage="1" errorTitle="Maximum Dollar Input Exceeded" error="The maximum input value is $999,999 (x $1000), basically one billion dollars.  Please revise your figures." sqref="T85:BO85">
      <formula1>0</formula1>
      <formula2>999999</formula2>
    </dataValidation>
    <dataValidation type="whole" showErrorMessage="1" errorTitle="Maximum Dollar Input Exceeded" error="The maximum input value is $999,999 (x $1000), basically one billion dollars.  Please revise your figures." sqref="T86:BO86">
      <formula1>0</formula1>
      <formula2>999999</formula2>
    </dataValidation>
    <dataValidation type="whole" showErrorMessage="1" errorTitle="Maximum Dollar Input Exceeded" error="The maximum input value is $999,999 (x $1000), basically one billion dollars.  Please revise your figures." sqref="T87:BO87">
      <formula1>0</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 type="whole" showInputMessage="1" showErrorMessage="1" promptTitle="No Input" prompt="This is not a funding line." errorTitle="Wrong Spot" error="This is either a total or blank funding line.  No Data Input Here." sqref="T89:BO89">
      <formula1>999999</formula1>
      <formula2>999999</formula2>
    </dataValidation>
  </dataValidations>
  <printOptions gridLines="1"/>
  <pageMargins left="0.25" right="0.25" top="0.75" bottom="0.5" header="0.25" footer="0.25"/>
  <pageSetup blackAndWhite="1" fitToHeight="100" fitToWidth="1" horizontalDpi="600" verticalDpi="600" orientation="landscape" scale="82"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2003-11-25T22:15:26Z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