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Inventory'!$A$1:$S$62</definedName>
    <definedName name="_xlnm.Print_Titles" localSheetId="1">'Project Inventory'!$1:$3</definedName>
  </definedNames>
  <calcPr fullCalcOnLoad="1"/>
</workbook>
</file>

<file path=xl/sharedStrings.xml><?xml version="1.0" encoding="utf-8"?>
<sst xmlns="http://schemas.openxmlformats.org/spreadsheetml/2006/main" count="571" uniqueCount="117">
  <si>
    <t/>
  </si>
  <si>
    <t>PLA</t>
  </si>
  <si>
    <t>Caltrans</t>
  </si>
  <si>
    <t>RIP</t>
  </si>
  <si>
    <t>R779SA</t>
  </si>
  <si>
    <t>Roseville Third Track</t>
  </si>
  <si>
    <t>IIP</t>
  </si>
  <si>
    <t>TOTAL</t>
  </si>
  <si>
    <t>Placer County</t>
  </si>
  <si>
    <t>452834</t>
  </si>
  <si>
    <t>Auburn New Local Roads</t>
  </si>
  <si>
    <t>Loc Funds (LTF)</t>
  </si>
  <si>
    <t>Placer County Transportation Planning Agency</t>
  </si>
  <si>
    <t>0L0644</t>
  </si>
  <si>
    <t>Plan, program and monitor</t>
  </si>
  <si>
    <t>Placer Parkway</t>
  </si>
  <si>
    <t>Future Need</t>
  </si>
  <si>
    <t>28</t>
  </si>
  <si>
    <t>CO</t>
  </si>
  <si>
    <t>0C930K</t>
  </si>
  <si>
    <t>9.2/10.3</t>
  </si>
  <si>
    <t>Kings Beach Commercial Core Improvement Project</t>
  </si>
  <si>
    <t>X</t>
  </si>
  <si>
    <t>Local TEA</t>
  </si>
  <si>
    <t>Loc Funds (CO)</t>
  </si>
  <si>
    <t>49</t>
  </si>
  <si>
    <t>0A410K</t>
  </si>
  <si>
    <t>3.2/7.4</t>
  </si>
  <si>
    <t>Route 80/Dry Creek Operational Improv</t>
  </si>
  <si>
    <t>65</t>
  </si>
  <si>
    <t>333800</t>
  </si>
  <si>
    <t>R12.2/R23.8</t>
  </si>
  <si>
    <t>Lincoln Bypass</t>
  </si>
  <si>
    <t>Demo</t>
  </si>
  <si>
    <t>Loc Funds (CITY)</t>
  </si>
  <si>
    <t>80</t>
  </si>
  <si>
    <t>36780K</t>
  </si>
  <si>
    <t>0.0/5.1</t>
  </si>
  <si>
    <t>I-80 Capacity/Operational Improvments</t>
  </si>
  <si>
    <t>Rocklin, City of</t>
  </si>
  <si>
    <t>349900</t>
  </si>
  <si>
    <t>7.4/7.4</t>
  </si>
  <si>
    <t>Interchange Reconstruction</t>
  </si>
  <si>
    <t>89</t>
  </si>
  <si>
    <t>Tahoe Regional Planning Agency</t>
  </si>
  <si>
    <t>3A7600</t>
  </si>
  <si>
    <t>7.5/9.4</t>
  </si>
  <si>
    <t>Fanny Bridge/W. Tahoe City Circulation Improvement</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</si>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</sst>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5">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5" t="s">
        <v>91</v>
      </c>
    </row>
    <row r="3" ht="12.75">
      <c r="B3" s="43"/>
    </row>
    <row r="4" ht="12.75">
      <c r="B4" s="46" t="s">
        <v>92</v>
      </c>
    </row>
    <row r="5" ht="75" customHeight="1">
      <c r="B5" s="47"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49" t="s">
        <v>95</v>
      </c>
    </row>
    <row r="7" ht="12.75">
      <c r="B7" s="50" t="s">
        <v>96</v>
      </c>
    </row>
    <row r="8" ht="12.75">
      <c r="B8" s="50" t="s">
        <v>97</v>
      </c>
    </row>
    <row r="9" ht="25.5">
      <c r="B9" s="50" t="s">
        <v>98</v>
      </c>
    </row>
    <row r="10" ht="12.75">
      <c r="B10" s="48"/>
    </row>
    <row r="11" ht="12.75">
      <c r="B11" s="49" t="s">
        <v>99</v>
      </c>
    </row>
    <row r="12" ht="12.75">
      <c r="B12" s="50" t="s">
        <v>100</v>
      </c>
    </row>
    <row r="13" ht="12.75">
      <c r="B13" s="50" t="s">
        <v>101</v>
      </c>
    </row>
    <row r="14" ht="12.75">
      <c r="B14" s="50" t="s">
        <v>102</v>
      </c>
    </row>
    <row r="15" ht="12.75">
      <c r="B15" s="48"/>
    </row>
    <row r="16" ht="12.75">
      <c r="B16" s="51" t="s">
        <v>103</v>
      </c>
    </row>
    <row r="17" ht="25.5">
      <c r="B17" s="48" t="s">
        <v>104</v>
      </c>
    </row>
    <row r="18" ht="12.75">
      <c r="B18" s="48" t="s">
        <v>105</v>
      </c>
    </row>
    <row r="19" ht="12.75">
      <c r="B19" s="48" t="s">
        <v>106</v>
      </c>
    </row>
    <row r="20" ht="25.5">
      <c r="B20" s="48" t="s">
        <v>107</v>
      </c>
    </row>
    <row r="21" ht="12.75">
      <c r="B21" s="48"/>
    </row>
    <row r="22" ht="38.25">
      <c r="B22" s="48" t="s">
        <v>108</v>
      </c>
    </row>
    <row r="23" ht="12.75">
      <c r="B23" s="48"/>
    </row>
    <row r="24" ht="12.75">
      <c r="B24" s="52" t="s">
        <v>109</v>
      </c>
    </row>
    <row r="25" ht="12.75">
      <c r="B25" s="48"/>
    </row>
    <row r="26" ht="12.75">
      <c r="B26" s="46" t="s">
        <v>110</v>
      </c>
    </row>
    <row r="27" ht="12.75">
      <c r="B27" s="53" t="s">
        <v>111</v>
      </c>
    </row>
    <row r="28" ht="12.75">
      <c r="B28" s="53" t="s">
        <v>112</v>
      </c>
    </row>
    <row r="29" ht="12.75">
      <c r="B29" s="53" t="s">
        <v>113</v>
      </c>
    </row>
    <row r="30" ht="12.75">
      <c r="B30" s="53" t="s">
        <v>114</v>
      </c>
    </row>
    <row r="31" ht="12.75">
      <c r="B31" s="53" t="s">
        <v>115</v>
      </c>
    </row>
    <row r="32" ht="12.75">
      <c r="B32" s="43"/>
    </row>
    <row r="33" ht="12.75">
      <c r="B33" s="43"/>
    </row>
    <row r="34" ht="12.75">
      <c r="B34" s="43"/>
    </row>
    <row r="35" ht="13.5" thickBot="1">
      <c r="B35" s="44"/>
    </row>
    <row r="36" ht="13.5" thickTop="1">
      <c r="B36" s="54" t="s">
        <v>116</v>
      </c>
    </row>
    <row r="100" spans="7:8" ht="12.75">
      <c r="G100" t="s">
        <v>93</v>
      </c>
      <c r="H100" t="s">
        <v>94</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64"/>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3.8515625" style="1" bestFit="1" customWidth="1"/>
    <col min="2" max="2" width="6.7109375" style="1" bestFit="1" customWidth="1"/>
    <col min="3" max="3" width="9.421875" style="1" bestFit="1" customWidth="1"/>
    <col min="4" max="4" width="36.8515625" style="1" bestFit="1" customWidth="1"/>
    <col min="5" max="5" width="13.140625" style="1" bestFit="1" customWidth="1"/>
    <col min="6" max="35" width="6.7109375" style="1" customWidth="1"/>
    <col min="36" max="67" width="5.7109375" style="1" customWidth="1"/>
    <col min="68" max="68" width="10.421875" style="1" bestFit="1" customWidth="1"/>
    <col min="69" max="69" width="3.140625" style="1" bestFit="1" customWidth="1"/>
    <col min="70" max="72" width="9.140625" style="1" customWidth="1"/>
    <col min="73" max="73" width="2.00390625" style="1" bestFit="1" customWidth="1"/>
    <col min="74" max="74" width="9.140625" style="1" customWidth="1"/>
    <col min="75" max="102" width="0" style="1" hidden="1" customWidth="1"/>
    <col min="103" max="16384" width="9.140625" style="1" customWidth="1"/>
  </cols>
  <sheetData>
    <row r="1" spans="1:67" ht="18">
      <c r="A1" s="11" t="s">
        <v>8</v>
      </c>
      <c r="B1" s="10"/>
      <c r="C1" s="10"/>
      <c r="D1" s="10"/>
      <c r="E1" s="10"/>
      <c r="F1" s="10"/>
      <c r="G1" s="10"/>
      <c r="H1" s="10"/>
      <c r="I1" s="10"/>
      <c r="J1" s="10"/>
      <c r="K1" s="10"/>
      <c r="L1" s="10"/>
      <c r="M1" s="10"/>
      <c r="N1" s="10"/>
      <c r="O1" s="10"/>
      <c r="P1" s="10"/>
      <c r="Q1" s="10"/>
      <c r="R1" s="10"/>
      <c r="S1" s="10"/>
      <c r="T1" s="12" t="s">
        <v>77</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49</v>
      </c>
      <c r="C2" s="14" t="s">
        <v>50</v>
      </c>
      <c r="D2" s="14" t="s">
        <v>52</v>
      </c>
      <c r="E2" s="14"/>
      <c r="F2" s="15" t="s">
        <v>75</v>
      </c>
      <c r="G2" s="16"/>
      <c r="H2" s="16"/>
      <c r="I2" s="16"/>
      <c r="J2" s="16"/>
      <c r="K2" s="16"/>
      <c r="L2" s="16"/>
      <c r="M2" s="16"/>
      <c r="N2" s="15" t="s">
        <v>76</v>
      </c>
      <c r="O2" s="16"/>
      <c r="P2" s="16"/>
      <c r="Q2" s="16"/>
      <c r="R2" s="16"/>
      <c r="S2" s="16"/>
      <c r="T2" s="15" t="s">
        <v>63</v>
      </c>
      <c r="U2" s="16"/>
      <c r="V2" s="16"/>
      <c r="W2" s="16"/>
      <c r="X2" s="16"/>
      <c r="Y2" s="16"/>
      <c r="Z2" s="16"/>
      <c r="AA2" s="16"/>
      <c r="AB2" s="15" t="s">
        <v>64</v>
      </c>
      <c r="AC2" s="16"/>
      <c r="AD2" s="16"/>
      <c r="AE2" s="16"/>
      <c r="AF2" s="16"/>
      <c r="AG2" s="16"/>
      <c r="AH2" s="16"/>
      <c r="AI2" s="16"/>
      <c r="AJ2" s="15" t="s">
        <v>65</v>
      </c>
      <c r="AK2" s="16"/>
      <c r="AL2" s="16"/>
      <c r="AM2" s="16"/>
      <c r="AN2" s="16"/>
      <c r="AO2" s="16"/>
      <c r="AP2" s="16"/>
      <c r="AQ2" s="16"/>
      <c r="AR2" s="15" t="s">
        <v>66</v>
      </c>
      <c r="AS2" s="16"/>
      <c r="AT2" s="16"/>
      <c r="AU2" s="16"/>
      <c r="AV2" s="16"/>
      <c r="AW2" s="16"/>
      <c r="AX2" s="16"/>
      <c r="AY2" s="16"/>
      <c r="AZ2" s="15" t="s">
        <v>67</v>
      </c>
      <c r="BA2" s="16"/>
      <c r="BB2" s="16"/>
      <c r="BC2" s="16"/>
      <c r="BD2" s="16"/>
      <c r="BE2" s="16"/>
      <c r="BF2" s="16"/>
      <c r="BG2" s="16"/>
      <c r="BH2" s="15" t="s">
        <v>68</v>
      </c>
      <c r="BI2" s="16"/>
      <c r="BJ2" s="16"/>
      <c r="BK2" s="16"/>
      <c r="BL2" s="16"/>
      <c r="BM2" s="16"/>
      <c r="BN2" s="16"/>
      <c r="BO2" s="23"/>
      <c r="BP2" s="22"/>
      <c r="BW2" s="15" t="s">
        <v>75</v>
      </c>
      <c r="BX2" s="16" t="s">
        <v>75</v>
      </c>
      <c r="BY2" s="16"/>
      <c r="BZ2" s="16"/>
      <c r="CA2" s="16"/>
      <c r="CB2" s="16"/>
      <c r="CC2" s="16"/>
      <c r="CD2" s="16"/>
      <c r="CE2" s="15" t="s">
        <v>76</v>
      </c>
      <c r="CF2" s="16" t="s">
        <v>76</v>
      </c>
      <c r="CG2" s="16"/>
      <c r="CH2" s="16"/>
      <c r="CI2" s="16"/>
      <c r="CJ2" s="16"/>
    </row>
    <row r="3" spans="1:88" s="4" customFormat="1" ht="11.25">
      <c r="A3" s="17" t="s">
        <v>18</v>
      </c>
      <c r="B3" s="18" t="s">
        <v>48</v>
      </c>
      <c r="C3" s="18" t="s">
        <v>51</v>
      </c>
      <c r="D3" s="18" t="s">
        <v>53</v>
      </c>
      <c r="E3" s="18" t="s">
        <v>54</v>
      </c>
      <c r="F3" s="19" t="s">
        <v>55</v>
      </c>
      <c r="G3" s="20" t="s">
        <v>56</v>
      </c>
      <c r="H3" s="20" t="s">
        <v>57</v>
      </c>
      <c r="I3" s="20" t="s">
        <v>58</v>
      </c>
      <c r="J3" s="20" t="s">
        <v>59</v>
      </c>
      <c r="K3" s="20" t="s">
        <v>60</v>
      </c>
      <c r="L3" s="20" t="s">
        <v>61</v>
      </c>
      <c r="M3" s="20" t="s">
        <v>62</v>
      </c>
      <c r="N3" s="19" t="s">
        <v>69</v>
      </c>
      <c r="O3" s="21" t="s">
        <v>70</v>
      </c>
      <c r="P3" s="21" t="s">
        <v>71</v>
      </c>
      <c r="Q3" s="21" t="s">
        <v>72</v>
      </c>
      <c r="R3" s="21" t="s">
        <v>73</v>
      </c>
      <c r="S3" s="21" t="s">
        <v>74</v>
      </c>
      <c r="T3" s="19" t="s">
        <v>55</v>
      </c>
      <c r="U3" s="20" t="s">
        <v>56</v>
      </c>
      <c r="V3" s="20" t="s">
        <v>57</v>
      </c>
      <c r="W3" s="20" t="s">
        <v>58</v>
      </c>
      <c r="X3" s="20" t="s">
        <v>59</v>
      </c>
      <c r="Y3" s="20" t="s">
        <v>60</v>
      </c>
      <c r="Z3" s="20" t="s">
        <v>61</v>
      </c>
      <c r="AA3" s="20" t="s">
        <v>62</v>
      </c>
      <c r="AB3" s="19" t="s">
        <v>55</v>
      </c>
      <c r="AC3" s="20" t="s">
        <v>56</v>
      </c>
      <c r="AD3" s="20" t="s">
        <v>57</v>
      </c>
      <c r="AE3" s="20" t="s">
        <v>58</v>
      </c>
      <c r="AF3" s="20" t="s">
        <v>59</v>
      </c>
      <c r="AG3" s="20" t="s">
        <v>60</v>
      </c>
      <c r="AH3" s="20" t="s">
        <v>61</v>
      </c>
      <c r="AI3" s="20" t="s">
        <v>62</v>
      </c>
      <c r="AJ3" s="19" t="s">
        <v>55</v>
      </c>
      <c r="AK3" s="20" t="s">
        <v>56</v>
      </c>
      <c r="AL3" s="20" t="s">
        <v>57</v>
      </c>
      <c r="AM3" s="20" t="s">
        <v>58</v>
      </c>
      <c r="AN3" s="20" t="s">
        <v>59</v>
      </c>
      <c r="AO3" s="20" t="s">
        <v>60</v>
      </c>
      <c r="AP3" s="20" t="s">
        <v>61</v>
      </c>
      <c r="AQ3" s="20" t="s">
        <v>62</v>
      </c>
      <c r="AR3" s="19" t="s">
        <v>55</v>
      </c>
      <c r="AS3" s="20" t="s">
        <v>56</v>
      </c>
      <c r="AT3" s="20" t="s">
        <v>57</v>
      </c>
      <c r="AU3" s="20" t="s">
        <v>58</v>
      </c>
      <c r="AV3" s="20" t="s">
        <v>59</v>
      </c>
      <c r="AW3" s="20" t="s">
        <v>60</v>
      </c>
      <c r="AX3" s="20" t="s">
        <v>61</v>
      </c>
      <c r="AY3" s="20" t="s">
        <v>62</v>
      </c>
      <c r="AZ3" s="19" t="s">
        <v>55</v>
      </c>
      <c r="BA3" s="20" t="s">
        <v>56</v>
      </c>
      <c r="BB3" s="20" t="s">
        <v>57</v>
      </c>
      <c r="BC3" s="20" t="s">
        <v>58</v>
      </c>
      <c r="BD3" s="20" t="s">
        <v>59</v>
      </c>
      <c r="BE3" s="20" t="s">
        <v>60</v>
      </c>
      <c r="BF3" s="20" t="s">
        <v>61</v>
      </c>
      <c r="BG3" s="20" t="s">
        <v>62</v>
      </c>
      <c r="BH3" s="19" t="s">
        <v>55</v>
      </c>
      <c r="BI3" s="20" t="s">
        <v>56</v>
      </c>
      <c r="BJ3" s="20" t="s">
        <v>57</v>
      </c>
      <c r="BK3" s="20" t="s">
        <v>58</v>
      </c>
      <c r="BL3" s="20" t="s">
        <v>59</v>
      </c>
      <c r="BM3" s="20" t="s">
        <v>60</v>
      </c>
      <c r="BN3" s="20" t="s">
        <v>61</v>
      </c>
      <c r="BO3" s="24" t="s">
        <v>62</v>
      </c>
      <c r="BP3" s="22" t="s">
        <v>79</v>
      </c>
      <c r="BQ3" s="4" t="s">
        <v>80</v>
      </c>
      <c r="BR3" s="4" t="s">
        <v>81</v>
      </c>
      <c r="BS3" s="4" t="s">
        <v>82</v>
      </c>
      <c r="BT3" s="4" t="s">
        <v>83</v>
      </c>
      <c r="BU3" s="4" t="s">
        <v>84</v>
      </c>
      <c r="BW3" s="19" t="s">
        <v>55</v>
      </c>
      <c r="BX3" s="20" t="s">
        <v>55</v>
      </c>
      <c r="BY3" s="20" t="s">
        <v>57</v>
      </c>
      <c r="BZ3" s="20" t="s">
        <v>57</v>
      </c>
      <c r="CA3" s="20" t="s">
        <v>59</v>
      </c>
      <c r="CB3" s="20" t="s">
        <v>59</v>
      </c>
      <c r="CC3" s="20" t="s">
        <v>61</v>
      </c>
      <c r="CD3" s="20" t="s">
        <v>61</v>
      </c>
      <c r="CE3" s="19" t="s">
        <v>69</v>
      </c>
      <c r="CF3" s="21" t="s">
        <v>69</v>
      </c>
      <c r="CG3" s="21" t="s">
        <v>71</v>
      </c>
      <c r="CH3" s="21" t="s">
        <v>71</v>
      </c>
      <c r="CI3" s="21" t="s">
        <v>73</v>
      </c>
      <c r="CJ3" s="21" t="s">
        <v>73</v>
      </c>
    </row>
    <row r="4" spans="1:102" ht="11.25">
      <c r="A4" s="1" t="s">
        <v>1</v>
      </c>
      <c r="B4" s="2" t="str">
        <f>HYPERLINK("http://www.dot.ca.gov/hq/transprog/stip2004/ff_sheets/75-9879.xls","9879")</f>
        <v>9879</v>
      </c>
      <c r="C4" s="1" t="s">
        <v>0</v>
      </c>
      <c r="D4" s="1" t="s">
        <v>2</v>
      </c>
      <c r="E4" s="1" t="s">
        <v>3</v>
      </c>
      <c r="F4" s="7">
        <f ca="1">INDIRECT("T4")+INDIRECT("AB4")+INDIRECT("AJ4")+INDIRECT("AR4")+INDIRECT("AZ4")+INDIRECT("BH4")</f>
        <v>0</v>
      </c>
      <c r="G4" s="6">
        <f ca="1">INDIRECT("U4")+INDIRECT("AC4")+INDIRECT("AK4")+INDIRECT("AS4")+INDIRECT("BA4")+INDIRECT("BI4")</f>
        <v>0</v>
      </c>
      <c r="H4" s="6">
        <f ca="1">INDIRECT("V4")+INDIRECT("AD4")+INDIRECT("AL4")+INDIRECT("AT4")+INDIRECT("BB4")+INDIRECT("BJ4")</f>
        <v>0</v>
      </c>
      <c r="I4" s="6">
        <f ca="1">INDIRECT("W4")+INDIRECT("AE4")+INDIRECT("AM4")+INDIRECT("AU4")+INDIRECT("BC4")+INDIRECT("BK4")</f>
        <v>0</v>
      </c>
      <c r="J4" s="6">
        <f ca="1">INDIRECT("X4")+INDIRECT("AF4")+INDIRECT("AN4")+INDIRECT("AV4")+INDIRECT("BD4")+INDIRECT("BL4")</f>
        <v>0</v>
      </c>
      <c r="K4" s="6">
        <f ca="1">INDIRECT("Y4")+INDIRECT("AG4")+INDIRECT("AO4")+INDIRECT("AW4")+INDIRECT("BE4")+INDIRECT("BM4")</f>
        <v>3000</v>
      </c>
      <c r="L4" s="6">
        <f ca="1">INDIRECT("Z4")+INDIRECT("AH4")+INDIRECT("AP4")+INDIRECT("AX4")+INDIRECT("BF4")+INDIRECT("BN4")</f>
        <v>0</v>
      </c>
      <c r="M4" s="6">
        <f ca="1">INDIRECT("AA4")+INDIRECT("AI4")+INDIRECT("AQ4")+INDIRECT("AY4")+INDIRECT("BG4")+INDIRECT("BO4")</f>
        <v>0</v>
      </c>
      <c r="N4" s="7">
        <f ca="1">INDIRECT("T4")+INDIRECT("U4")+INDIRECT("V4")+INDIRECT("W4")+INDIRECT("X4")+INDIRECT("Y4")+INDIRECT("Z4")+INDIRECT("AA4")</f>
        <v>0</v>
      </c>
      <c r="O4" s="6">
        <f ca="1">INDIRECT("AB4")+INDIRECT("AC4")+INDIRECT("AD4")+INDIRECT("AE4")+INDIRECT("AF4")+INDIRECT("AG4")+INDIRECT("AH4")+INDIRECT("AI4")</f>
        <v>3000</v>
      </c>
      <c r="P4" s="6">
        <f ca="1">INDIRECT("AJ4")+INDIRECT("AK4")+INDIRECT("AL4")+INDIRECT("AM4")+INDIRECT("AN4")+INDIRECT("AO4")+INDIRECT("AP4")+INDIRECT("AQ4")</f>
        <v>0</v>
      </c>
      <c r="Q4" s="6">
        <f ca="1">INDIRECT("AR4")+INDIRECT("AS4")+INDIRECT("AT4")+INDIRECT("AU4")+INDIRECT("AV4")+INDIRECT("AW4")+INDIRECT("AX4")+INDIRECT("AY4")</f>
        <v>0</v>
      </c>
      <c r="R4" s="6">
        <f ca="1">INDIRECT("AZ4")+INDIRECT("BA4")+INDIRECT("BB4")+INDIRECT("BC4")+INDIRECT("BD4")+INDIRECT("BE4")+INDIRECT("BF4")+INDIRECT("BG4")</f>
        <v>0</v>
      </c>
      <c r="S4" s="6">
        <f ca="1">INDIRECT("BH4")+INDIRECT("BI4")+INDIRECT("BJ4")+INDIRECT("BK4")+INDIRECT("BL4")+INDIRECT("BM4")+INDIRECT("BN4")+INDIRECT("BO4")</f>
        <v>0</v>
      </c>
      <c r="T4" s="28"/>
      <c r="U4" s="29"/>
      <c r="V4" s="29"/>
      <c r="W4" s="29"/>
      <c r="X4" s="29"/>
      <c r="Y4" s="29"/>
      <c r="Z4" s="29"/>
      <c r="AA4" s="29"/>
      <c r="AB4" s="28"/>
      <c r="AC4" s="29"/>
      <c r="AD4" s="29"/>
      <c r="AE4" s="29"/>
      <c r="AF4" s="29"/>
      <c r="AG4" s="29">
        <v>3000</v>
      </c>
      <c r="AH4" s="29"/>
      <c r="AI4" s="29"/>
      <c r="AJ4" s="28"/>
      <c r="AK4" s="29"/>
      <c r="AL4" s="29"/>
      <c r="AM4" s="29"/>
      <c r="AN4" s="29"/>
      <c r="AO4" s="29"/>
      <c r="AP4" s="29"/>
      <c r="AQ4" s="29"/>
      <c r="AR4" s="28"/>
      <c r="AS4" s="29"/>
      <c r="AT4" s="29"/>
      <c r="AU4" s="29"/>
      <c r="AV4" s="29"/>
      <c r="AW4" s="29"/>
      <c r="AX4" s="29"/>
      <c r="AY4" s="29"/>
      <c r="AZ4" s="28"/>
      <c r="BA4" s="29"/>
      <c r="BB4" s="29"/>
      <c r="BC4" s="29"/>
      <c r="BD4" s="29"/>
      <c r="BE4" s="29"/>
      <c r="BF4" s="29"/>
      <c r="BG4" s="29"/>
      <c r="BH4" s="28"/>
      <c r="BI4" s="29"/>
      <c r="BJ4" s="29"/>
      <c r="BK4" s="29"/>
      <c r="BL4" s="29"/>
      <c r="BM4" s="29"/>
      <c r="BN4" s="29"/>
      <c r="BO4" s="29"/>
      <c r="BP4" s="9">
        <v>10700000239</v>
      </c>
      <c r="BQ4" s="1" t="s">
        <v>3</v>
      </c>
      <c r="BR4" s="1" t="s">
        <v>0</v>
      </c>
      <c r="BS4" s="1" t="s">
        <v>0</v>
      </c>
      <c r="BT4" s="1" t="s">
        <v>0</v>
      </c>
      <c r="BU4" s="1" t="s">
        <v>0</v>
      </c>
      <c r="BW4" s="1">
        <f ca="1">INDIRECT("T4")+2*INDIRECT("AB4")+3*INDIRECT("AJ4")+4*INDIRECT("AR4")+5*INDIRECT("AZ4")+6*INDIRECT("BH4")</f>
        <v>0</v>
      </c>
      <c r="BX4" s="1">
        <v>0</v>
      </c>
      <c r="BY4" s="1">
        <f ca="1">INDIRECT("U4")+2*INDIRECT("AC4")+3*INDIRECT("AK4")+4*INDIRECT("AS4")+5*INDIRECT("BA4")+6*INDIRECT("BI4")</f>
        <v>0</v>
      </c>
      <c r="BZ4" s="1">
        <v>0</v>
      </c>
      <c r="CA4" s="1">
        <f ca="1">INDIRECT("V4")+2*INDIRECT("AD4")+3*INDIRECT("AL4")+4*INDIRECT("AT4")+5*INDIRECT("BB4")+6*INDIRECT("BJ4")</f>
        <v>0</v>
      </c>
      <c r="CB4" s="1">
        <v>0</v>
      </c>
      <c r="CC4" s="1">
        <f ca="1">INDIRECT("W4")+2*INDIRECT("AE4")+3*INDIRECT("AM4")+4*INDIRECT("AU4")+5*INDIRECT("BC4")+6*INDIRECT("BK4")</f>
        <v>0</v>
      </c>
      <c r="CD4" s="1">
        <v>0</v>
      </c>
      <c r="CE4" s="1">
        <f ca="1">INDIRECT("X4")+2*INDIRECT("AF4")+3*INDIRECT("AN4")+4*INDIRECT("AV4")+5*INDIRECT("BD4")+6*INDIRECT("BL4")</f>
        <v>0</v>
      </c>
      <c r="CF4" s="1">
        <v>0</v>
      </c>
      <c r="CG4" s="1">
        <f ca="1">INDIRECT("Y4")+2*INDIRECT("AG4")+3*INDIRECT("AO4")+4*INDIRECT("AW4")+5*INDIRECT("BE4")+6*INDIRECT("BM4")</f>
        <v>6000</v>
      </c>
      <c r="CH4" s="1">
        <v>6000</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0</v>
      </c>
      <c r="CN4" s="1">
        <v>0</v>
      </c>
      <c r="CO4" s="1">
        <f ca="1">INDIRECT("AB4")+2*INDIRECT("AC4")+3*INDIRECT("AD4")+4*INDIRECT("AE4")+5*INDIRECT("AF4")+6*INDIRECT("AG4")+7*INDIRECT("AH4")+8*INDIRECT("AI4")</f>
        <v>18000</v>
      </c>
      <c r="CP4" s="1">
        <v>18000</v>
      </c>
      <c r="CQ4" s="1">
        <f ca="1">INDIRECT("AJ4")+2*INDIRECT("AK4")+3*INDIRECT("AL4")+4*INDIRECT("AM4")+5*INDIRECT("AN4")+6*INDIRECT("AO4")+7*INDIRECT("AP4")+8*INDIRECT("AQ4")</f>
        <v>0</v>
      </c>
      <c r="CR4" s="1">
        <v>0</v>
      </c>
      <c r="CS4" s="1">
        <f ca="1">INDIRECT("AR4")+2*INDIRECT("AS4")+3*INDIRECT("AT4")+4*INDIRECT("AU4")+5*INDIRECT("AV4")+6*INDIRECT("AW4")+7*INDIRECT("AX4")+8*INDIRECT("AY4")</f>
        <v>0</v>
      </c>
      <c r="CT4" s="1">
        <v>0</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102" ht="11.25">
      <c r="A5" s="1" t="s">
        <v>0</v>
      </c>
      <c r="B5" s="1" t="s">
        <v>4</v>
      </c>
      <c r="C5" s="1" t="s">
        <v>0</v>
      </c>
      <c r="D5" s="1" t="s">
        <v>5</v>
      </c>
      <c r="E5" s="1" t="s">
        <v>6</v>
      </c>
      <c r="F5" s="7">
        <f ca="1">INDIRECT("T5")+INDIRECT("AB5")+INDIRECT("AJ5")+INDIRECT("AR5")+INDIRECT("AZ5")+INDIRECT("BH5")</f>
        <v>0</v>
      </c>
      <c r="G5" s="6">
        <f ca="1">INDIRECT("U5")+INDIRECT("AC5")+INDIRECT("AK5")+INDIRECT("AS5")+INDIRECT("BA5")+INDIRECT("BI5")</f>
        <v>0</v>
      </c>
      <c r="H5" s="6">
        <f ca="1">INDIRECT("V5")+INDIRECT("AD5")+INDIRECT("AL5")+INDIRECT("AT5")+INDIRECT("BB5")+INDIRECT("BJ5")</f>
        <v>0</v>
      </c>
      <c r="I5" s="6">
        <f ca="1">INDIRECT("W5")+INDIRECT("AE5")+INDIRECT("AM5")+INDIRECT("AU5")+INDIRECT("BC5")+INDIRECT("BK5")</f>
        <v>0</v>
      </c>
      <c r="J5" s="6">
        <f ca="1">INDIRECT("X5")+INDIRECT("AF5")+INDIRECT("AN5")+INDIRECT("AV5")+INDIRECT("BD5")+INDIRECT("BL5")</f>
        <v>3530</v>
      </c>
      <c r="K5" s="6">
        <f ca="1">INDIRECT("Y5")+INDIRECT("AG5")+INDIRECT("AO5")+INDIRECT("AW5")+INDIRECT("BE5")+INDIRECT("BM5")</f>
        <v>0</v>
      </c>
      <c r="L5" s="6">
        <f ca="1">INDIRECT("Z5")+INDIRECT("AH5")+INDIRECT("AP5")+INDIRECT("AX5")+INDIRECT("BF5")+INDIRECT("BN5")</f>
        <v>0</v>
      </c>
      <c r="M5" s="6">
        <f ca="1">INDIRECT("AA5")+INDIRECT("AI5")+INDIRECT("AQ5")+INDIRECT("AY5")+INDIRECT("BG5")+INDIRECT("BO5")</f>
        <v>0</v>
      </c>
      <c r="N5" s="7">
        <f ca="1">INDIRECT("T5")+INDIRECT("U5")+INDIRECT("V5")+INDIRECT("W5")+INDIRECT("X5")+INDIRECT("Y5")+INDIRECT("Z5")+INDIRECT("AA5")</f>
        <v>0</v>
      </c>
      <c r="O5" s="6">
        <f ca="1">INDIRECT("AB5")+INDIRECT("AC5")+INDIRECT("AD5")+INDIRECT("AE5")+INDIRECT("AF5")+INDIRECT("AG5")+INDIRECT("AH5")+INDIRECT("AI5")</f>
        <v>0</v>
      </c>
      <c r="P5" s="6">
        <f ca="1">INDIRECT("AJ5")+INDIRECT("AK5")+INDIRECT("AL5")+INDIRECT("AM5")+INDIRECT("AN5")+INDIRECT("AO5")+INDIRECT("AP5")+INDIRECT("AQ5")</f>
        <v>300</v>
      </c>
      <c r="Q5" s="6">
        <f ca="1">INDIRECT("AR5")+INDIRECT("AS5")+INDIRECT("AT5")+INDIRECT("AU5")+INDIRECT("AV5")+INDIRECT("AW5")+INDIRECT("AX5")+INDIRECT("AY5")</f>
        <v>3230</v>
      </c>
      <c r="R5" s="6">
        <f ca="1">INDIRECT("AZ5")+INDIRECT("BA5")+INDIRECT("BB5")+INDIRECT("BC5")+INDIRECT("BD5")+INDIRECT("BE5")+INDIRECT("BF5")+INDIRECT("BG5")</f>
        <v>0</v>
      </c>
      <c r="S5" s="6">
        <f ca="1">INDIRECT("BH5")+INDIRECT("BI5")+INDIRECT("BJ5")+INDIRECT("BK5")+INDIRECT("BL5")+INDIRECT("BM5")+INDIRECT("BN5")+INDIRECT("BO5")</f>
        <v>0</v>
      </c>
      <c r="T5" s="28"/>
      <c r="U5" s="29"/>
      <c r="V5" s="29"/>
      <c r="W5" s="29"/>
      <c r="X5" s="29"/>
      <c r="Y5" s="29"/>
      <c r="Z5" s="29"/>
      <c r="AA5" s="29"/>
      <c r="AB5" s="28"/>
      <c r="AC5" s="29"/>
      <c r="AD5" s="29"/>
      <c r="AE5" s="29"/>
      <c r="AF5" s="29"/>
      <c r="AG5" s="29"/>
      <c r="AH5" s="29"/>
      <c r="AI5" s="29"/>
      <c r="AJ5" s="28"/>
      <c r="AK5" s="29"/>
      <c r="AL5" s="29"/>
      <c r="AM5" s="29"/>
      <c r="AN5" s="29">
        <v>300</v>
      </c>
      <c r="AO5" s="29"/>
      <c r="AP5" s="29"/>
      <c r="AQ5" s="29"/>
      <c r="AR5" s="28"/>
      <c r="AS5" s="29"/>
      <c r="AT5" s="29"/>
      <c r="AU5" s="29"/>
      <c r="AV5" s="29">
        <v>3230</v>
      </c>
      <c r="AW5" s="29"/>
      <c r="AX5" s="29"/>
      <c r="AY5" s="29"/>
      <c r="AZ5" s="28"/>
      <c r="BA5" s="29"/>
      <c r="BB5" s="29"/>
      <c r="BC5" s="29"/>
      <c r="BD5" s="29"/>
      <c r="BE5" s="29"/>
      <c r="BF5" s="29"/>
      <c r="BG5" s="29"/>
      <c r="BH5" s="28"/>
      <c r="BI5" s="29"/>
      <c r="BJ5" s="29"/>
      <c r="BK5" s="29"/>
      <c r="BL5" s="29"/>
      <c r="BM5" s="29"/>
      <c r="BN5" s="29"/>
      <c r="BO5" s="29"/>
      <c r="BP5" s="9">
        <v>0</v>
      </c>
      <c r="BQ5" s="1" t="s">
        <v>0</v>
      </c>
      <c r="BR5" s="1" t="s">
        <v>0</v>
      </c>
      <c r="BS5" s="1" t="s">
        <v>0</v>
      </c>
      <c r="BT5" s="1" t="s">
        <v>0</v>
      </c>
      <c r="BU5" s="1" t="s">
        <v>0</v>
      </c>
      <c r="BW5" s="1">
        <f ca="1">INDIRECT("T5")+2*INDIRECT("AB5")+3*INDIRECT("AJ5")+4*INDIRECT("AR5")+5*INDIRECT("AZ5")+6*INDIRECT("BH5")</f>
        <v>0</v>
      </c>
      <c r="BX5" s="1">
        <v>0</v>
      </c>
      <c r="BY5" s="1">
        <f ca="1">INDIRECT("U5")+2*INDIRECT("AC5")+3*INDIRECT("AK5")+4*INDIRECT("AS5")+5*INDIRECT("BA5")+6*INDIRECT("BI5")</f>
        <v>0</v>
      </c>
      <c r="BZ5" s="1">
        <v>0</v>
      </c>
      <c r="CA5" s="1">
        <f ca="1">INDIRECT("V5")+2*INDIRECT("AD5")+3*INDIRECT("AL5")+4*INDIRECT("AT5")+5*INDIRECT("BB5")+6*INDIRECT("BJ5")</f>
        <v>0</v>
      </c>
      <c r="CB5" s="1">
        <v>0</v>
      </c>
      <c r="CC5" s="1">
        <f ca="1">INDIRECT("W5")+2*INDIRECT("AE5")+3*INDIRECT("AM5")+4*INDIRECT("AU5")+5*INDIRECT("BC5")+6*INDIRECT("BK5")</f>
        <v>0</v>
      </c>
      <c r="CD5" s="1">
        <v>0</v>
      </c>
      <c r="CE5" s="1">
        <f ca="1">INDIRECT("X5")+2*INDIRECT("AF5")+3*INDIRECT("AN5")+4*INDIRECT("AV5")+5*INDIRECT("BD5")+6*INDIRECT("BL5")</f>
        <v>13820</v>
      </c>
      <c r="CF5" s="1">
        <v>13820</v>
      </c>
      <c r="CG5" s="1">
        <f ca="1">INDIRECT("Y5")+2*INDIRECT("AG5")+3*INDIRECT("AO5")+4*INDIRECT("AW5")+5*INDIRECT("BE5")+6*INDIRECT("BM5")</f>
        <v>0</v>
      </c>
      <c r="CH5" s="1">
        <v>0</v>
      </c>
      <c r="CI5" s="1">
        <f ca="1">INDIRECT("Z5")+2*INDIRECT("AH5")+3*INDIRECT("AP5")+4*INDIRECT("AX5")+5*INDIRECT("BF5")+6*INDIRECT("BN5")</f>
        <v>0</v>
      </c>
      <c r="CJ5" s="1">
        <v>0</v>
      </c>
      <c r="CK5" s="1">
        <f ca="1">INDIRECT("AA5")+2*INDIRECT("AI5")+3*INDIRECT("AQ5")+4*INDIRECT("AY5")+5*INDIRECT("BG5")+6*INDIRECT("BO5")</f>
        <v>0</v>
      </c>
      <c r="CL5" s="1">
        <v>0</v>
      </c>
      <c r="CM5" s="1">
        <f ca="1">INDIRECT("T5")+2*INDIRECT("U5")+3*INDIRECT("V5")+4*INDIRECT("W5")+5*INDIRECT("X5")+6*INDIRECT("Y5")+7*INDIRECT("Z5")+8*INDIRECT("AA5")</f>
        <v>0</v>
      </c>
      <c r="CN5" s="1">
        <v>0</v>
      </c>
      <c r="CO5" s="1">
        <f ca="1">INDIRECT("AB5")+2*INDIRECT("AC5")+3*INDIRECT("AD5")+4*INDIRECT("AE5")+5*INDIRECT("AF5")+6*INDIRECT("AG5")+7*INDIRECT("AH5")+8*INDIRECT("AI5")</f>
        <v>0</v>
      </c>
      <c r="CP5" s="1">
        <v>0</v>
      </c>
      <c r="CQ5" s="1">
        <f ca="1">INDIRECT("AJ5")+2*INDIRECT("AK5")+3*INDIRECT("AL5")+4*INDIRECT("AM5")+5*INDIRECT("AN5")+6*INDIRECT("AO5")+7*INDIRECT("AP5")+8*INDIRECT("AQ5")</f>
        <v>1500</v>
      </c>
      <c r="CR5" s="1">
        <v>1500</v>
      </c>
      <c r="CS5" s="1">
        <f ca="1">INDIRECT("AR5")+2*INDIRECT("AS5")+3*INDIRECT("AT5")+4*INDIRECT("AU5")+5*INDIRECT("AV5")+6*INDIRECT("AW5")+7*INDIRECT("AX5")+8*INDIRECT("AY5")</f>
        <v>16150</v>
      </c>
      <c r="CT5" s="1">
        <v>16150</v>
      </c>
      <c r="CU5" s="1">
        <f ca="1">INDIRECT("AZ5")+2*INDIRECT("BA5")+3*INDIRECT("BB5")+4*INDIRECT("BC5")+5*INDIRECT("BD5")+6*INDIRECT("BE5")+7*INDIRECT("BF5")+8*INDIRECT("BG5")</f>
        <v>0</v>
      </c>
      <c r="CV5" s="1">
        <v>0</v>
      </c>
      <c r="CW5" s="1">
        <f ca="1">INDIRECT("BH5")+2*INDIRECT("BI5")+3*INDIRECT("BJ5")+4*INDIRECT("BK5")+5*INDIRECT("BL5")+6*INDIRECT("BM5")+7*INDIRECT("BN5")+8*INDIRECT("BO5")</f>
        <v>0</v>
      </c>
      <c r="CX5" s="1">
        <v>0</v>
      </c>
    </row>
    <row r="6" spans="1:73" ht="11.25">
      <c r="A6" s="25"/>
      <c r="B6" s="25"/>
      <c r="C6" s="27" t="s">
        <v>78</v>
      </c>
      <c r="D6" s="26" t="s">
        <v>0</v>
      </c>
      <c r="E6" s="1" t="s">
        <v>7</v>
      </c>
      <c r="F6" s="7">
        <f>SUM(F4:F5)</f>
        <v>0</v>
      </c>
      <c r="G6" s="6">
        <f>SUM(G4:G5)</f>
        <v>0</v>
      </c>
      <c r="H6" s="6">
        <f>SUM(H4:H5)</f>
        <v>0</v>
      </c>
      <c r="I6" s="6">
        <f>SUM(I4:I5)</f>
        <v>0</v>
      </c>
      <c r="J6" s="6">
        <f>SUM(J4:J5)</f>
        <v>3530</v>
      </c>
      <c r="K6" s="6">
        <f>SUM(K4:K5)</f>
        <v>3000</v>
      </c>
      <c r="L6" s="6">
        <f>SUM(L4:L5)</f>
        <v>0</v>
      </c>
      <c r="M6" s="6">
        <f>SUM(M4:M5)</f>
        <v>0</v>
      </c>
      <c r="N6" s="7">
        <f>SUM(N4:N5)</f>
        <v>0</v>
      </c>
      <c r="O6" s="6">
        <f>SUM(O4:O5)</f>
        <v>3000</v>
      </c>
      <c r="P6" s="6">
        <f>SUM(P4:P5)</f>
        <v>300</v>
      </c>
      <c r="Q6" s="6">
        <f>SUM(Q4:Q5)</f>
        <v>3230</v>
      </c>
      <c r="R6" s="6">
        <f>SUM(R4:R5)</f>
        <v>0</v>
      </c>
      <c r="S6" s="6">
        <f>SUM(S4:S5)</f>
        <v>0</v>
      </c>
      <c r="T6" s="8"/>
      <c r="U6" s="5"/>
      <c r="V6" s="5"/>
      <c r="W6" s="5"/>
      <c r="X6" s="5"/>
      <c r="Y6" s="5"/>
      <c r="Z6" s="5"/>
      <c r="AA6" s="5"/>
      <c r="AB6" s="8"/>
      <c r="AC6" s="5"/>
      <c r="AD6" s="5"/>
      <c r="AE6" s="5"/>
      <c r="AF6" s="5"/>
      <c r="AG6" s="5"/>
      <c r="AH6" s="5"/>
      <c r="AI6" s="5"/>
      <c r="AJ6" s="8"/>
      <c r="AK6" s="5"/>
      <c r="AL6" s="5"/>
      <c r="AM6" s="5"/>
      <c r="AN6" s="5"/>
      <c r="AO6" s="5"/>
      <c r="AP6" s="5"/>
      <c r="AQ6" s="5"/>
      <c r="AR6" s="8"/>
      <c r="AS6" s="5"/>
      <c r="AT6" s="5"/>
      <c r="AU6" s="5"/>
      <c r="AV6" s="5"/>
      <c r="AW6" s="5"/>
      <c r="AX6" s="5"/>
      <c r="AY6" s="5"/>
      <c r="AZ6" s="8"/>
      <c r="BA6" s="5"/>
      <c r="BB6" s="5"/>
      <c r="BC6" s="5"/>
      <c r="BD6" s="5"/>
      <c r="BE6" s="5"/>
      <c r="BF6" s="5"/>
      <c r="BG6" s="5"/>
      <c r="BH6" s="8"/>
      <c r="BI6" s="5"/>
      <c r="BJ6" s="5"/>
      <c r="BK6" s="5"/>
      <c r="BL6" s="5"/>
      <c r="BM6" s="5"/>
      <c r="BN6" s="5"/>
      <c r="BO6" s="5"/>
      <c r="BP6" s="9">
        <v>0</v>
      </c>
      <c r="BQ6" s="1" t="s">
        <v>0</v>
      </c>
      <c r="BR6" s="1" t="s">
        <v>0</v>
      </c>
      <c r="BS6" s="1" t="s">
        <v>0</v>
      </c>
      <c r="BT6" s="1" t="s">
        <v>0</v>
      </c>
      <c r="BU6" s="1" t="s">
        <v>0</v>
      </c>
    </row>
    <row r="7" spans="3:73" ht="11.25">
      <c r="C7" s="1" t="s">
        <v>0</v>
      </c>
      <c r="D7" s="1" t="s">
        <v>0</v>
      </c>
      <c r="E7" s="1" t="s">
        <v>0</v>
      </c>
      <c r="F7" s="7"/>
      <c r="G7" s="6"/>
      <c r="H7" s="6"/>
      <c r="I7" s="6"/>
      <c r="J7" s="6"/>
      <c r="K7" s="6"/>
      <c r="L7" s="6"/>
      <c r="M7" s="6"/>
      <c r="N7" s="7"/>
      <c r="O7" s="6"/>
      <c r="P7" s="6"/>
      <c r="Q7" s="6"/>
      <c r="R7" s="6"/>
      <c r="S7" s="6"/>
      <c r="T7" s="8"/>
      <c r="U7" s="5"/>
      <c r="V7" s="5"/>
      <c r="W7" s="5"/>
      <c r="X7" s="5"/>
      <c r="Y7" s="5"/>
      <c r="Z7" s="5"/>
      <c r="AA7" s="5"/>
      <c r="AB7" s="8"/>
      <c r="AC7" s="5"/>
      <c r="AD7" s="5"/>
      <c r="AE7" s="5"/>
      <c r="AF7" s="5"/>
      <c r="AG7" s="5"/>
      <c r="AH7" s="5"/>
      <c r="AI7" s="5"/>
      <c r="AJ7" s="8"/>
      <c r="AK7" s="5"/>
      <c r="AL7" s="5"/>
      <c r="AM7" s="5"/>
      <c r="AN7" s="5"/>
      <c r="AO7" s="5"/>
      <c r="AP7" s="5"/>
      <c r="AQ7" s="5"/>
      <c r="AR7" s="8"/>
      <c r="AS7" s="5"/>
      <c r="AT7" s="5"/>
      <c r="AU7" s="5"/>
      <c r="AV7" s="5"/>
      <c r="AW7" s="5"/>
      <c r="AX7" s="5"/>
      <c r="AY7" s="5"/>
      <c r="AZ7" s="8"/>
      <c r="BA7" s="5"/>
      <c r="BB7" s="5"/>
      <c r="BC7" s="5"/>
      <c r="BD7" s="5"/>
      <c r="BE7" s="5"/>
      <c r="BF7" s="5"/>
      <c r="BG7" s="5"/>
      <c r="BH7" s="8"/>
      <c r="BI7" s="5"/>
      <c r="BJ7" s="5"/>
      <c r="BK7" s="5"/>
      <c r="BL7" s="5"/>
      <c r="BM7" s="5"/>
      <c r="BN7" s="5"/>
      <c r="BO7" s="5"/>
      <c r="BP7" s="9"/>
      <c r="BT7" s="1" t="s">
        <v>0</v>
      </c>
      <c r="BU7" s="1" t="s">
        <v>0</v>
      </c>
    </row>
    <row r="8" spans="1:102" ht="11.25">
      <c r="A8" s="30" t="s">
        <v>1</v>
      </c>
      <c r="B8" s="31" t="str">
        <f>HYPERLINK("http://www.dot.ca.gov/hq/transprog/stip2004/ff_sheets/03-1l09.xls","1L09")</f>
        <v>1L09</v>
      </c>
      <c r="C8" s="30" t="s">
        <v>0</v>
      </c>
      <c r="D8" s="30" t="s">
        <v>8</v>
      </c>
      <c r="E8" s="30" t="s">
        <v>3</v>
      </c>
      <c r="F8" s="32">
        <f ca="1">INDIRECT("T8")+INDIRECT("AB8")+INDIRECT("AJ8")+INDIRECT("AR8")+INDIRECT("AZ8")+INDIRECT("BH8")</f>
        <v>0</v>
      </c>
      <c r="G8" s="33">
        <f ca="1">INDIRECT("U8")+INDIRECT("AC8")+INDIRECT("AK8")+INDIRECT("AS8")+INDIRECT("BA8")+INDIRECT("BI8")</f>
        <v>0</v>
      </c>
      <c r="H8" s="33">
        <f ca="1">INDIRECT("V8")+INDIRECT("AD8")+INDIRECT("AL8")+INDIRECT("AT8")+INDIRECT("BB8")+INDIRECT("BJ8")</f>
        <v>0</v>
      </c>
      <c r="I8" s="33">
        <f ca="1">INDIRECT("W8")+INDIRECT("AE8")+INDIRECT("AM8")+INDIRECT("AU8")+INDIRECT("BC8")+INDIRECT("BK8")</f>
        <v>2199</v>
      </c>
      <c r="J8" s="33">
        <f ca="1">INDIRECT("X8")+INDIRECT("AF8")+INDIRECT("AN8")+INDIRECT("AV8")+INDIRECT("BD8")+INDIRECT("BL8")</f>
        <v>0</v>
      </c>
      <c r="K8" s="33">
        <f ca="1">INDIRECT("Y8")+INDIRECT("AG8")+INDIRECT("AO8")+INDIRECT("AW8")+INDIRECT("BE8")+INDIRECT("BM8")</f>
        <v>0</v>
      </c>
      <c r="L8" s="33">
        <f ca="1">INDIRECT("Z8")+INDIRECT("AH8")+INDIRECT("AP8")+INDIRECT("AX8")+INDIRECT("BF8")+INDIRECT("BN8")</f>
        <v>0</v>
      </c>
      <c r="M8" s="33">
        <f ca="1">INDIRECT("AA8")+INDIRECT("AI8")+INDIRECT("AQ8")+INDIRECT("AY8")+INDIRECT("BG8")+INDIRECT("BO8")</f>
        <v>0</v>
      </c>
      <c r="N8" s="32">
        <f ca="1">INDIRECT("T8")+INDIRECT("U8")+INDIRECT("V8")+INDIRECT("W8")+INDIRECT("X8")+INDIRECT("Y8")+INDIRECT("Z8")+INDIRECT("AA8")</f>
        <v>0</v>
      </c>
      <c r="O8" s="33">
        <f ca="1">INDIRECT("AB8")+INDIRECT("AC8")+INDIRECT("AD8")+INDIRECT("AE8")+INDIRECT("AF8")+INDIRECT("AG8")+INDIRECT("AH8")+INDIRECT("AI8")</f>
        <v>2199</v>
      </c>
      <c r="P8" s="33">
        <f ca="1">INDIRECT("AJ8")+INDIRECT("AK8")+INDIRECT("AL8")+INDIRECT("AM8")+INDIRECT("AN8")+INDIRECT("AO8")+INDIRECT("AP8")+INDIRECT("AQ8")</f>
        <v>0</v>
      </c>
      <c r="Q8" s="33">
        <f ca="1">INDIRECT("AR8")+INDIRECT("AS8")+INDIRECT("AT8")+INDIRECT("AU8")+INDIRECT("AV8")+INDIRECT("AW8")+INDIRECT("AX8")+INDIRECT("AY8")</f>
        <v>0</v>
      </c>
      <c r="R8" s="33">
        <f ca="1">INDIRECT("AZ8")+INDIRECT("BA8")+INDIRECT("BB8")+INDIRECT("BC8")+INDIRECT("BD8")+INDIRECT("BE8")+INDIRECT("BF8")+INDIRECT("BG8")</f>
        <v>0</v>
      </c>
      <c r="S8" s="33">
        <f ca="1">INDIRECT("BH8")+INDIRECT("BI8")+INDIRECT("BJ8")+INDIRECT("BK8")+INDIRECT("BL8")+INDIRECT("BM8")+INDIRECT("BN8")+INDIRECT("BO8")</f>
        <v>0</v>
      </c>
      <c r="T8" s="34"/>
      <c r="U8" s="35"/>
      <c r="V8" s="35"/>
      <c r="W8" s="35"/>
      <c r="X8" s="35"/>
      <c r="Y8" s="35"/>
      <c r="Z8" s="35"/>
      <c r="AA8" s="35"/>
      <c r="AB8" s="34"/>
      <c r="AC8" s="35"/>
      <c r="AD8" s="35"/>
      <c r="AE8" s="35">
        <v>2199</v>
      </c>
      <c r="AF8" s="35"/>
      <c r="AG8" s="35"/>
      <c r="AH8" s="35"/>
      <c r="AI8" s="35"/>
      <c r="AJ8" s="34"/>
      <c r="AK8" s="35"/>
      <c r="AL8" s="35"/>
      <c r="AM8" s="35"/>
      <c r="AN8" s="35"/>
      <c r="AO8" s="35"/>
      <c r="AP8" s="35"/>
      <c r="AQ8" s="35"/>
      <c r="AR8" s="34"/>
      <c r="AS8" s="35"/>
      <c r="AT8" s="35"/>
      <c r="AU8" s="35"/>
      <c r="AV8" s="35"/>
      <c r="AW8" s="35"/>
      <c r="AX8" s="35"/>
      <c r="AY8" s="35"/>
      <c r="AZ8" s="34"/>
      <c r="BA8" s="35"/>
      <c r="BB8" s="35"/>
      <c r="BC8" s="35"/>
      <c r="BD8" s="35"/>
      <c r="BE8" s="35"/>
      <c r="BF8" s="35"/>
      <c r="BG8" s="35"/>
      <c r="BH8" s="34"/>
      <c r="BI8" s="35"/>
      <c r="BJ8" s="35"/>
      <c r="BK8" s="35"/>
      <c r="BL8" s="35"/>
      <c r="BM8" s="35"/>
      <c r="BN8" s="35"/>
      <c r="BO8" s="36"/>
      <c r="BP8" s="9">
        <v>10700000167</v>
      </c>
      <c r="BQ8" s="1" t="s">
        <v>3</v>
      </c>
      <c r="BR8" s="1" t="s">
        <v>0</v>
      </c>
      <c r="BS8" s="1" t="s">
        <v>0</v>
      </c>
      <c r="BT8" s="1" t="s">
        <v>0</v>
      </c>
      <c r="BU8" s="1" t="s">
        <v>0</v>
      </c>
      <c r="BW8" s="1">
        <f ca="1">INDIRECT("T8")+2*INDIRECT("AB8")+3*INDIRECT("AJ8")+4*INDIRECT("AR8")+5*INDIRECT("AZ8")+6*INDIRECT("BH8")</f>
        <v>0</v>
      </c>
      <c r="BX8" s="1">
        <v>0</v>
      </c>
      <c r="BY8" s="1">
        <f ca="1">INDIRECT("U8")+2*INDIRECT("AC8")+3*INDIRECT("AK8")+4*INDIRECT("AS8")+5*INDIRECT("BA8")+6*INDIRECT("BI8")</f>
        <v>0</v>
      </c>
      <c r="BZ8" s="1">
        <v>0</v>
      </c>
      <c r="CA8" s="1">
        <f ca="1">INDIRECT("V8")+2*INDIRECT("AD8")+3*INDIRECT("AL8")+4*INDIRECT("AT8")+5*INDIRECT("BB8")+6*INDIRECT("BJ8")</f>
        <v>0</v>
      </c>
      <c r="CB8" s="1">
        <v>0</v>
      </c>
      <c r="CC8" s="1">
        <f ca="1">INDIRECT("W8")+2*INDIRECT("AE8")+3*INDIRECT("AM8")+4*INDIRECT("AU8")+5*INDIRECT("BC8")+6*INDIRECT("BK8")</f>
        <v>4398</v>
      </c>
      <c r="CD8" s="1">
        <v>4398</v>
      </c>
      <c r="CE8" s="1">
        <f ca="1">INDIRECT("X8")+2*INDIRECT("AF8")+3*INDIRECT("AN8")+4*INDIRECT("AV8")+5*INDIRECT("BD8")+6*INDIRECT("BL8")</f>
        <v>0</v>
      </c>
      <c r="CF8" s="1">
        <v>0</v>
      </c>
      <c r="CG8" s="1">
        <f ca="1">INDIRECT("Y8")+2*INDIRECT("AG8")+3*INDIRECT("AO8")+4*INDIRECT("AW8")+5*INDIRECT("BE8")+6*INDIRECT("BM8")</f>
        <v>0</v>
      </c>
      <c r="CH8" s="1">
        <v>0</v>
      </c>
      <c r="CI8" s="1">
        <f ca="1">INDIRECT("Z8")+2*INDIRECT("AH8")+3*INDIRECT("AP8")+4*INDIRECT("AX8")+5*INDIRECT("BF8")+6*INDIRECT("BN8")</f>
        <v>0</v>
      </c>
      <c r="CJ8" s="1">
        <v>0</v>
      </c>
      <c r="CK8" s="1">
        <f ca="1">INDIRECT("AA8")+2*INDIRECT("AI8")+3*INDIRECT("AQ8")+4*INDIRECT("AY8")+5*INDIRECT("BG8")+6*INDIRECT("BO8")</f>
        <v>0</v>
      </c>
      <c r="CL8" s="1">
        <v>0</v>
      </c>
      <c r="CM8" s="1">
        <f ca="1">INDIRECT("T8")+2*INDIRECT("U8")+3*INDIRECT("V8")+4*INDIRECT("W8")+5*INDIRECT("X8")+6*INDIRECT("Y8")+7*INDIRECT("Z8")+8*INDIRECT("AA8")</f>
        <v>0</v>
      </c>
      <c r="CN8" s="1">
        <v>0</v>
      </c>
      <c r="CO8" s="1">
        <f ca="1">INDIRECT("AB8")+2*INDIRECT("AC8")+3*INDIRECT("AD8")+4*INDIRECT("AE8")+5*INDIRECT("AF8")+6*INDIRECT("AG8")+7*INDIRECT("AH8")+8*INDIRECT("AI8")</f>
        <v>8796</v>
      </c>
      <c r="CP8" s="1">
        <v>8796</v>
      </c>
      <c r="CQ8" s="1">
        <f ca="1">INDIRECT("AJ8")+2*INDIRECT("AK8")+3*INDIRECT("AL8")+4*INDIRECT("AM8")+5*INDIRECT("AN8")+6*INDIRECT("AO8")+7*INDIRECT("AP8")+8*INDIRECT("AQ8")</f>
        <v>0</v>
      </c>
      <c r="CR8" s="1">
        <v>0</v>
      </c>
      <c r="CS8" s="1">
        <f ca="1">INDIRECT("AR8")+2*INDIRECT("AS8")+3*INDIRECT("AT8")+4*INDIRECT("AU8")+5*INDIRECT("AV8")+6*INDIRECT("AW8")+7*INDIRECT("AX8")+8*INDIRECT("AY8")</f>
        <v>0</v>
      </c>
      <c r="CT8" s="1">
        <v>0</v>
      </c>
      <c r="CU8" s="1">
        <f ca="1">INDIRECT("AZ8")+2*INDIRECT("BA8")+3*INDIRECT("BB8")+4*INDIRECT("BC8")+5*INDIRECT("BD8")+6*INDIRECT("BE8")+7*INDIRECT("BF8")+8*INDIRECT("BG8")</f>
        <v>0</v>
      </c>
      <c r="CV8" s="1">
        <v>0</v>
      </c>
      <c r="CW8" s="1">
        <f ca="1">INDIRECT("BH8")+2*INDIRECT("BI8")+3*INDIRECT("BJ8")+4*INDIRECT("BK8")+5*INDIRECT("BL8")+6*INDIRECT("BM8")+7*INDIRECT("BN8")+8*INDIRECT("BO8")</f>
        <v>0</v>
      </c>
      <c r="CX8" s="1">
        <v>0</v>
      </c>
    </row>
    <row r="9" spans="1:102" ht="11.25">
      <c r="A9" s="1" t="s">
        <v>0</v>
      </c>
      <c r="B9" s="1" t="s">
        <v>9</v>
      </c>
      <c r="C9" s="1" t="s">
        <v>0</v>
      </c>
      <c r="D9" s="1" t="s">
        <v>10</v>
      </c>
      <c r="E9" s="1" t="s">
        <v>11</v>
      </c>
      <c r="F9" s="7">
        <f ca="1">INDIRECT("T9")+INDIRECT("AB9")+INDIRECT("AJ9")+INDIRECT("AR9")+INDIRECT("AZ9")+INDIRECT("BH9")</f>
        <v>99</v>
      </c>
      <c r="G9" s="6">
        <f ca="1">INDIRECT("U9")+INDIRECT("AC9")+INDIRECT("AK9")+INDIRECT("AS9")+INDIRECT("BA9")+INDIRECT("BI9")</f>
        <v>0</v>
      </c>
      <c r="H9" s="6">
        <f ca="1">INDIRECT("V9")+INDIRECT("AD9")+INDIRECT("AL9")+INDIRECT("AT9")+INDIRECT("BB9")+INDIRECT("BJ9")</f>
        <v>0</v>
      </c>
      <c r="I9" s="6">
        <f ca="1">INDIRECT("W9")+INDIRECT("AE9")+INDIRECT("AM9")+INDIRECT("AU9")+INDIRECT("BC9")+INDIRECT("BK9")</f>
        <v>470</v>
      </c>
      <c r="J9" s="6">
        <f ca="1">INDIRECT("X9")+INDIRECT("AF9")+INDIRECT("AN9")+INDIRECT("AV9")+INDIRECT("BD9")+INDIRECT("BL9")</f>
        <v>0</v>
      </c>
      <c r="K9" s="6">
        <f ca="1">INDIRECT("Y9")+INDIRECT("AG9")+INDIRECT("AO9")+INDIRECT("AW9")+INDIRECT("BE9")+INDIRECT("BM9")</f>
        <v>0</v>
      </c>
      <c r="L9" s="6">
        <f ca="1">INDIRECT("Z9")+INDIRECT("AH9")+INDIRECT("AP9")+INDIRECT("AX9")+INDIRECT("BF9")+INDIRECT("BN9")</f>
        <v>0</v>
      </c>
      <c r="M9" s="6">
        <f ca="1">INDIRECT("AA9")+INDIRECT("AI9")+INDIRECT("AQ9")+INDIRECT("AY9")+INDIRECT("BG9")+INDIRECT("BO9")</f>
        <v>0</v>
      </c>
      <c r="N9" s="7">
        <f ca="1">INDIRECT("T9")+INDIRECT("U9")+INDIRECT("V9")+INDIRECT("W9")+INDIRECT("X9")+INDIRECT("Y9")+INDIRECT("Z9")+INDIRECT("AA9")</f>
        <v>35</v>
      </c>
      <c r="O9" s="6">
        <f ca="1">INDIRECT("AB9")+INDIRECT("AC9")+INDIRECT("AD9")+INDIRECT("AE9")+INDIRECT("AF9")+INDIRECT("AG9")+INDIRECT("AH9")+INDIRECT("AI9")</f>
        <v>470</v>
      </c>
      <c r="P9" s="6">
        <f ca="1">INDIRECT("AJ9")+INDIRECT("AK9")+INDIRECT("AL9")+INDIRECT("AM9")+INDIRECT("AN9")+INDIRECT("AO9")+INDIRECT("AP9")+INDIRECT("AQ9")</f>
        <v>12</v>
      </c>
      <c r="Q9" s="6">
        <f ca="1">INDIRECT("AR9")+INDIRECT("AS9")+INDIRECT("AT9")+INDIRECT("AU9")+INDIRECT("AV9")+INDIRECT("AW9")+INDIRECT("AX9")+INDIRECT("AY9")</f>
        <v>52</v>
      </c>
      <c r="R9" s="6">
        <f ca="1">INDIRECT("AZ9")+INDIRECT("BA9")+INDIRECT("BB9")+INDIRECT("BC9")+INDIRECT("BD9")+INDIRECT("BE9")+INDIRECT("BF9")+INDIRECT("BG9")</f>
        <v>0</v>
      </c>
      <c r="S9" s="6">
        <f ca="1">INDIRECT("BH9")+INDIRECT("BI9")+INDIRECT("BJ9")+INDIRECT("BK9")+INDIRECT("BL9")+INDIRECT("BM9")+INDIRECT("BN9")+INDIRECT("BO9")</f>
        <v>0</v>
      </c>
      <c r="T9" s="28">
        <v>35</v>
      </c>
      <c r="U9" s="29"/>
      <c r="V9" s="29"/>
      <c r="W9" s="29"/>
      <c r="X9" s="29"/>
      <c r="Y9" s="29"/>
      <c r="Z9" s="29"/>
      <c r="AA9" s="29"/>
      <c r="AB9" s="28"/>
      <c r="AC9" s="29"/>
      <c r="AD9" s="29"/>
      <c r="AE9" s="29">
        <v>470</v>
      </c>
      <c r="AF9" s="29"/>
      <c r="AG9" s="29"/>
      <c r="AH9" s="29"/>
      <c r="AI9" s="29"/>
      <c r="AJ9" s="28">
        <v>12</v>
      </c>
      <c r="AK9" s="29"/>
      <c r="AL9" s="29"/>
      <c r="AM9" s="29"/>
      <c r="AN9" s="29"/>
      <c r="AO9" s="29"/>
      <c r="AP9" s="29"/>
      <c r="AQ9" s="29"/>
      <c r="AR9" s="28">
        <v>52</v>
      </c>
      <c r="AS9" s="29"/>
      <c r="AT9" s="29"/>
      <c r="AU9" s="29"/>
      <c r="AV9" s="29"/>
      <c r="AW9" s="29"/>
      <c r="AX9" s="29"/>
      <c r="AY9" s="29"/>
      <c r="AZ9" s="28"/>
      <c r="BA9" s="29"/>
      <c r="BB9" s="29"/>
      <c r="BC9" s="29"/>
      <c r="BD9" s="29"/>
      <c r="BE9" s="29"/>
      <c r="BF9" s="29"/>
      <c r="BG9" s="29"/>
      <c r="BH9" s="28"/>
      <c r="BI9" s="29"/>
      <c r="BJ9" s="29"/>
      <c r="BK9" s="29"/>
      <c r="BL9" s="29"/>
      <c r="BM9" s="29"/>
      <c r="BN9" s="29"/>
      <c r="BO9" s="29"/>
      <c r="BP9" s="9">
        <v>0</v>
      </c>
      <c r="BQ9" s="1" t="s">
        <v>0</v>
      </c>
      <c r="BR9" s="1" t="s">
        <v>0</v>
      </c>
      <c r="BS9" s="1" t="s">
        <v>0</v>
      </c>
      <c r="BT9" s="1" t="s">
        <v>0</v>
      </c>
      <c r="BU9" s="1" t="s">
        <v>0</v>
      </c>
      <c r="BW9" s="1">
        <f ca="1">INDIRECT("T9")+2*INDIRECT("AB9")+3*INDIRECT("AJ9")+4*INDIRECT("AR9")+5*INDIRECT("AZ9")+6*INDIRECT("BH9")</f>
        <v>279</v>
      </c>
      <c r="BX9" s="1">
        <v>279</v>
      </c>
      <c r="BY9" s="1">
        <f ca="1">INDIRECT("U9")+2*INDIRECT("AC9")+3*INDIRECT("AK9")+4*INDIRECT("AS9")+5*INDIRECT("BA9")+6*INDIRECT("BI9")</f>
        <v>0</v>
      </c>
      <c r="BZ9" s="1">
        <v>0</v>
      </c>
      <c r="CA9" s="1">
        <f ca="1">INDIRECT("V9")+2*INDIRECT("AD9")+3*INDIRECT("AL9")+4*INDIRECT("AT9")+5*INDIRECT("BB9")+6*INDIRECT("BJ9")</f>
        <v>0</v>
      </c>
      <c r="CB9" s="1">
        <v>0</v>
      </c>
      <c r="CC9" s="1">
        <f ca="1">INDIRECT("W9")+2*INDIRECT("AE9")+3*INDIRECT("AM9")+4*INDIRECT("AU9")+5*INDIRECT("BC9")+6*INDIRECT("BK9")</f>
        <v>940</v>
      </c>
      <c r="CD9" s="1">
        <v>940</v>
      </c>
      <c r="CE9" s="1">
        <f ca="1">INDIRECT("X9")+2*INDIRECT("AF9")+3*INDIRECT("AN9")+4*INDIRECT("AV9")+5*INDIRECT("BD9")+6*INDIRECT("BL9")</f>
        <v>0</v>
      </c>
      <c r="CF9" s="1">
        <v>0</v>
      </c>
      <c r="CG9" s="1">
        <f ca="1">INDIRECT("Y9")+2*INDIRECT("AG9")+3*INDIRECT("AO9")+4*INDIRECT("AW9")+5*INDIRECT("BE9")+6*INDIRECT("BM9")</f>
        <v>0</v>
      </c>
      <c r="CH9" s="1">
        <v>0</v>
      </c>
      <c r="CI9" s="1">
        <f ca="1">INDIRECT("Z9")+2*INDIRECT("AH9")+3*INDIRECT("AP9")+4*INDIRECT("AX9")+5*INDIRECT("BF9")+6*INDIRECT("BN9")</f>
        <v>0</v>
      </c>
      <c r="CJ9" s="1">
        <v>0</v>
      </c>
      <c r="CK9" s="1">
        <f ca="1">INDIRECT("AA9")+2*INDIRECT("AI9")+3*INDIRECT("AQ9")+4*INDIRECT("AY9")+5*INDIRECT("BG9")+6*INDIRECT("BO9")</f>
        <v>0</v>
      </c>
      <c r="CL9" s="1">
        <v>0</v>
      </c>
      <c r="CM9" s="1">
        <f ca="1">INDIRECT("T9")+2*INDIRECT("U9")+3*INDIRECT("V9")+4*INDIRECT("W9")+5*INDIRECT("X9")+6*INDIRECT("Y9")+7*INDIRECT("Z9")+8*INDIRECT("AA9")</f>
        <v>35</v>
      </c>
      <c r="CN9" s="1">
        <v>35</v>
      </c>
      <c r="CO9" s="1">
        <f ca="1">INDIRECT("AB9")+2*INDIRECT("AC9")+3*INDIRECT("AD9")+4*INDIRECT("AE9")+5*INDIRECT("AF9")+6*INDIRECT("AG9")+7*INDIRECT("AH9")+8*INDIRECT("AI9")</f>
        <v>1880</v>
      </c>
      <c r="CP9" s="1">
        <v>1880</v>
      </c>
      <c r="CQ9" s="1">
        <f ca="1">INDIRECT("AJ9")+2*INDIRECT("AK9")+3*INDIRECT("AL9")+4*INDIRECT("AM9")+5*INDIRECT("AN9")+6*INDIRECT("AO9")+7*INDIRECT("AP9")+8*INDIRECT("AQ9")</f>
        <v>12</v>
      </c>
      <c r="CR9" s="1">
        <v>12</v>
      </c>
      <c r="CS9" s="1">
        <f ca="1">INDIRECT("AR9")+2*INDIRECT("AS9")+3*INDIRECT("AT9")+4*INDIRECT("AU9")+5*INDIRECT("AV9")+6*INDIRECT("AW9")+7*INDIRECT("AX9")+8*INDIRECT("AY9")</f>
        <v>52</v>
      </c>
      <c r="CT9" s="1">
        <v>52</v>
      </c>
      <c r="CU9" s="1">
        <f ca="1">INDIRECT("AZ9")+2*INDIRECT("BA9")+3*INDIRECT("BB9")+4*INDIRECT("BC9")+5*INDIRECT("BD9")+6*INDIRECT("BE9")+7*INDIRECT("BF9")+8*INDIRECT("BG9")</f>
        <v>0</v>
      </c>
      <c r="CV9" s="1">
        <v>0</v>
      </c>
      <c r="CW9" s="1">
        <f ca="1">INDIRECT("BH9")+2*INDIRECT("BI9")+3*INDIRECT("BJ9")+4*INDIRECT("BK9")+5*INDIRECT("BL9")+6*INDIRECT("BM9")+7*INDIRECT("BN9")+8*INDIRECT("BO9")</f>
        <v>0</v>
      </c>
      <c r="CX9" s="1">
        <v>0</v>
      </c>
    </row>
    <row r="10" spans="1:73" ht="11.25">
      <c r="A10" s="25"/>
      <c r="B10" s="25"/>
      <c r="C10" s="27" t="s">
        <v>78</v>
      </c>
      <c r="D10" s="26" t="s">
        <v>0</v>
      </c>
      <c r="E10" s="1" t="s">
        <v>7</v>
      </c>
      <c r="F10" s="7">
        <f>SUM(F8:F9)</f>
        <v>99</v>
      </c>
      <c r="G10" s="6">
        <f>SUM(G8:G9)</f>
        <v>0</v>
      </c>
      <c r="H10" s="6">
        <f>SUM(H8:H9)</f>
        <v>0</v>
      </c>
      <c r="I10" s="6">
        <f>SUM(I8:I9)</f>
        <v>2669</v>
      </c>
      <c r="J10" s="6">
        <f>SUM(J8:J9)</f>
        <v>0</v>
      </c>
      <c r="K10" s="6">
        <f>SUM(K8:K9)</f>
        <v>0</v>
      </c>
      <c r="L10" s="6">
        <f>SUM(L8:L9)</f>
        <v>0</v>
      </c>
      <c r="M10" s="6">
        <f>SUM(M8:M9)</f>
        <v>0</v>
      </c>
      <c r="N10" s="7">
        <f>SUM(N8:N9)</f>
        <v>35</v>
      </c>
      <c r="O10" s="6">
        <f>SUM(O8:O9)</f>
        <v>2669</v>
      </c>
      <c r="P10" s="6">
        <f>SUM(P8:P9)</f>
        <v>12</v>
      </c>
      <c r="Q10" s="6">
        <f>SUM(Q8:Q9)</f>
        <v>52</v>
      </c>
      <c r="R10" s="6">
        <f>SUM(R8:R9)</f>
        <v>0</v>
      </c>
      <c r="S10" s="6">
        <f>SUM(S8:S9)</f>
        <v>0</v>
      </c>
      <c r="T10" s="8"/>
      <c r="U10" s="5"/>
      <c r="V10" s="5"/>
      <c r="W10" s="5"/>
      <c r="X10" s="5"/>
      <c r="Y10" s="5"/>
      <c r="Z10" s="5"/>
      <c r="AA10" s="5"/>
      <c r="AB10" s="8"/>
      <c r="AC10" s="5"/>
      <c r="AD10" s="5"/>
      <c r="AE10" s="5"/>
      <c r="AF10" s="5"/>
      <c r="AG10" s="5"/>
      <c r="AH10" s="5"/>
      <c r="AI10" s="5"/>
      <c r="AJ10" s="8"/>
      <c r="AK10" s="5"/>
      <c r="AL10" s="5"/>
      <c r="AM10" s="5"/>
      <c r="AN10" s="5"/>
      <c r="AO10" s="5"/>
      <c r="AP10" s="5"/>
      <c r="AQ10" s="5"/>
      <c r="AR10" s="8"/>
      <c r="AS10" s="5"/>
      <c r="AT10" s="5"/>
      <c r="AU10" s="5"/>
      <c r="AV10" s="5"/>
      <c r="AW10" s="5"/>
      <c r="AX10" s="5"/>
      <c r="AY10" s="5"/>
      <c r="AZ10" s="8"/>
      <c r="BA10" s="5"/>
      <c r="BB10" s="5"/>
      <c r="BC10" s="5"/>
      <c r="BD10" s="5"/>
      <c r="BE10" s="5"/>
      <c r="BF10" s="5"/>
      <c r="BG10" s="5"/>
      <c r="BH10" s="8"/>
      <c r="BI10" s="5"/>
      <c r="BJ10" s="5"/>
      <c r="BK10" s="5"/>
      <c r="BL10" s="5"/>
      <c r="BM10" s="5"/>
      <c r="BN10" s="5"/>
      <c r="BO10" s="5"/>
      <c r="BP10" s="9">
        <v>0</v>
      </c>
      <c r="BQ10" s="1" t="s">
        <v>0</v>
      </c>
      <c r="BR10" s="1" t="s">
        <v>0</v>
      </c>
      <c r="BS10" s="1" t="s">
        <v>0</v>
      </c>
      <c r="BT10" s="1" t="s">
        <v>0</v>
      </c>
      <c r="BU10" s="1" t="s">
        <v>0</v>
      </c>
    </row>
    <row r="11" spans="3:73" ht="11.25">
      <c r="C11" s="1" t="s">
        <v>0</v>
      </c>
      <c r="D11" s="1" t="s">
        <v>0</v>
      </c>
      <c r="E11" s="1" t="s">
        <v>0</v>
      </c>
      <c r="F11" s="7"/>
      <c r="G11" s="6"/>
      <c r="H11" s="6"/>
      <c r="I11" s="6"/>
      <c r="J11" s="6"/>
      <c r="K11" s="6"/>
      <c r="L11" s="6"/>
      <c r="M11" s="6"/>
      <c r="N11" s="7"/>
      <c r="O11" s="6"/>
      <c r="P11" s="6"/>
      <c r="Q11" s="6"/>
      <c r="R11" s="6"/>
      <c r="S11" s="6"/>
      <c r="T11" s="8"/>
      <c r="U11" s="5"/>
      <c r="V11" s="5"/>
      <c r="W11" s="5"/>
      <c r="X11" s="5"/>
      <c r="Y11" s="5"/>
      <c r="Z11" s="5"/>
      <c r="AA11" s="5"/>
      <c r="AB11" s="8"/>
      <c r="AC11" s="5"/>
      <c r="AD11" s="5"/>
      <c r="AE11" s="5"/>
      <c r="AF11" s="5"/>
      <c r="AG11" s="5"/>
      <c r="AH11" s="5"/>
      <c r="AI11" s="5"/>
      <c r="AJ11" s="8"/>
      <c r="AK11" s="5"/>
      <c r="AL11" s="5"/>
      <c r="AM11" s="5"/>
      <c r="AN11" s="5"/>
      <c r="AO11" s="5"/>
      <c r="AP11" s="5"/>
      <c r="AQ11" s="5"/>
      <c r="AR11" s="8"/>
      <c r="AS11" s="5"/>
      <c r="AT11" s="5"/>
      <c r="AU11" s="5"/>
      <c r="AV11" s="5"/>
      <c r="AW11" s="5"/>
      <c r="AX11" s="5"/>
      <c r="AY11" s="5"/>
      <c r="AZ11" s="8"/>
      <c r="BA11" s="5"/>
      <c r="BB11" s="5"/>
      <c r="BC11" s="5"/>
      <c r="BD11" s="5"/>
      <c r="BE11" s="5"/>
      <c r="BF11" s="5"/>
      <c r="BG11" s="5"/>
      <c r="BH11" s="8"/>
      <c r="BI11" s="5"/>
      <c r="BJ11" s="5"/>
      <c r="BK11" s="5"/>
      <c r="BL11" s="5"/>
      <c r="BM11" s="5"/>
      <c r="BN11" s="5"/>
      <c r="BO11" s="5"/>
      <c r="BP11" s="9"/>
      <c r="BT11" s="1" t="s">
        <v>0</v>
      </c>
      <c r="BU11" s="1" t="s">
        <v>0</v>
      </c>
    </row>
    <row r="12" spans="1:102" ht="11.25">
      <c r="A12" s="30" t="s">
        <v>1</v>
      </c>
      <c r="B12" s="31" t="str">
        <f>HYPERLINK("http://www.dot.ca.gov/hq/transprog/stip2004/ff_sheets/03-0l11.xls","0L11")</f>
        <v>0L11</v>
      </c>
      <c r="C12" s="30" t="s">
        <v>0</v>
      </c>
      <c r="D12" s="30" t="s">
        <v>12</v>
      </c>
      <c r="E12" s="30" t="s">
        <v>3</v>
      </c>
      <c r="F12" s="32">
        <f ca="1">INDIRECT("T12")+INDIRECT("AB12")+INDIRECT("AJ12")+INDIRECT("AR12")+INDIRECT("AZ12")+INDIRECT("BH12")</f>
        <v>0</v>
      </c>
      <c r="G12" s="33">
        <f ca="1">INDIRECT("U12")+INDIRECT("AC12")+INDIRECT("AK12")+INDIRECT("AS12")+INDIRECT("BA12")+INDIRECT("BI12")</f>
        <v>0</v>
      </c>
      <c r="H12" s="33">
        <f ca="1">INDIRECT("V12")+INDIRECT("AD12")+INDIRECT("AL12")+INDIRECT("AT12")+INDIRECT("BB12")+INDIRECT("BJ12")</f>
        <v>40</v>
      </c>
      <c r="I12" s="33">
        <f ca="1">INDIRECT("W12")+INDIRECT("AE12")+INDIRECT("AM12")+INDIRECT("AU12")+INDIRECT("BC12")+INDIRECT("BK12")</f>
        <v>75</v>
      </c>
      <c r="J12" s="33">
        <f ca="1">INDIRECT("X12")+INDIRECT("AF12")+INDIRECT("AN12")+INDIRECT("AV12")+INDIRECT("BD12")+INDIRECT("BL12")</f>
        <v>75</v>
      </c>
      <c r="K12" s="33">
        <f ca="1">INDIRECT("Y12")+INDIRECT("AG12")+INDIRECT("AO12")+INDIRECT("AW12")+INDIRECT("BE12")+INDIRECT("BM12")</f>
        <v>150</v>
      </c>
      <c r="L12" s="33">
        <f ca="1">INDIRECT("Z12")+INDIRECT("AH12")+INDIRECT("AP12")+INDIRECT("AX12")+INDIRECT("BF12")+INDIRECT("BN12")</f>
        <v>0</v>
      </c>
      <c r="M12" s="33">
        <f ca="1">INDIRECT("AA12")+INDIRECT("AI12")+INDIRECT("AQ12")+INDIRECT("AY12")+INDIRECT("BG12")+INDIRECT("BO12")</f>
        <v>0</v>
      </c>
      <c r="N12" s="32">
        <f ca="1">INDIRECT("T12")+INDIRECT("U12")+INDIRECT("V12")+INDIRECT("W12")+INDIRECT("X12")+INDIRECT("Y12")+INDIRECT("Z12")+INDIRECT("AA12")</f>
        <v>0</v>
      </c>
      <c r="O12" s="33">
        <f ca="1">INDIRECT("AB12")+INDIRECT("AC12")+INDIRECT("AD12")+INDIRECT("AE12")+INDIRECT("AF12")+INDIRECT("AG12")+INDIRECT("AH12")+INDIRECT("AI12")</f>
        <v>340</v>
      </c>
      <c r="P12" s="33">
        <f ca="1">INDIRECT("AJ12")+INDIRECT("AK12")+INDIRECT("AL12")+INDIRECT("AM12")+INDIRECT("AN12")+INDIRECT("AO12")+INDIRECT("AP12")+INDIRECT("AQ12")</f>
        <v>0</v>
      </c>
      <c r="Q12" s="33">
        <f ca="1">INDIRECT("AR12")+INDIRECT("AS12")+INDIRECT("AT12")+INDIRECT("AU12")+INDIRECT("AV12")+INDIRECT("AW12")+INDIRECT("AX12")+INDIRECT("AY12")</f>
        <v>0</v>
      </c>
      <c r="R12" s="33">
        <f ca="1">INDIRECT("AZ12")+INDIRECT("BA12")+INDIRECT("BB12")+INDIRECT("BC12")+INDIRECT("BD12")+INDIRECT("BE12")+INDIRECT("BF12")+INDIRECT("BG12")</f>
        <v>0</v>
      </c>
      <c r="S12" s="33">
        <f ca="1">INDIRECT("BH12")+INDIRECT("BI12")+INDIRECT("BJ12")+INDIRECT("BK12")+INDIRECT("BL12")+INDIRECT("BM12")+INDIRECT("BN12")+INDIRECT("BO12")</f>
        <v>0</v>
      </c>
      <c r="T12" s="34"/>
      <c r="U12" s="35"/>
      <c r="V12" s="35"/>
      <c r="W12" s="35"/>
      <c r="X12" s="35"/>
      <c r="Y12" s="35"/>
      <c r="Z12" s="35"/>
      <c r="AA12" s="35"/>
      <c r="AB12" s="34"/>
      <c r="AC12" s="35"/>
      <c r="AD12" s="35">
        <v>40</v>
      </c>
      <c r="AE12" s="35">
        <v>75</v>
      </c>
      <c r="AF12" s="35">
        <v>75</v>
      </c>
      <c r="AG12" s="35">
        <v>150</v>
      </c>
      <c r="AH12" s="35"/>
      <c r="AI12" s="35"/>
      <c r="AJ12" s="34"/>
      <c r="AK12" s="35"/>
      <c r="AL12" s="35"/>
      <c r="AM12" s="35"/>
      <c r="AN12" s="35"/>
      <c r="AO12" s="35"/>
      <c r="AP12" s="35"/>
      <c r="AQ12" s="35"/>
      <c r="AR12" s="34"/>
      <c r="AS12" s="35"/>
      <c r="AT12" s="35"/>
      <c r="AU12" s="35"/>
      <c r="AV12" s="35"/>
      <c r="AW12" s="35"/>
      <c r="AX12" s="35"/>
      <c r="AY12" s="35"/>
      <c r="AZ12" s="34"/>
      <c r="BA12" s="35"/>
      <c r="BB12" s="35"/>
      <c r="BC12" s="35"/>
      <c r="BD12" s="35"/>
      <c r="BE12" s="35"/>
      <c r="BF12" s="35"/>
      <c r="BG12" s="35"/>
      <c r="BH12" s="34"/>
      <c r="BI12" s="35"/>
      <c r="BJ12" s="35"/>
      <c r="BK12" s="35"/>
      <c r="BL12" s="35"/>
      <c r="BM12" s="35"/>
      <c r="BN12" s="35"/>
      <c r="BO12" s="36"/>
      <c r="BP12" s="9">
        <v>10700000060</v>
      </c>
      <c r="BQ12" s="1" t="s">
        <v>3</v>
      </c>
      <c r="BR12" s="1" t="s">
        <v>0</v>
      </c>
      <c r="BS12" s="1" t="s">
        <v>0</v>
      </c>
      <c r="BT12" s="1" t="s">
        <v>0</v>
      </c>
      <c r="BU12" s="1" t="s">
        <v>0</v>
      </c>
      <c r="BW12" s="1">
        <f ca="1">INDIRECT("T12")+2*INDIRECT("AB12")+3*INDIRECT("AJ12")+4*INDIRECT("AR12")+5*INDIRECT("AZ12")+6*INDIRECT("BH12")</f>
        <v>0</v>
      </c>
      <c r="BX12" s="1">
        <v>0</v>
      </c>
      <c r="BY12" s="1">
        <f ca="1">INDIRECT("U12")+2*INDIRECT("AC12")+3*INDIRECT("AK12")+4*INDIRECT("AS12")+5*INDIRECT("BA12")+6*INDIRECT("BI12")</f>
        <v>0</v>
      </c>
      <c r="BZ12" s="1">
        <v>0</v>
      </c>
      <c r="CA12" s="1">
        <f ca="1">INDIRECT("V12")+2*INDIRECT("AD12")+3*INDIRECT("AL12")+4*INDIRECT("AT12")+5*INDIRECT("BB12")+6*INDIRECT("BJ12")</f>
        <v>80</v>
      </c>
      <c r="CB12" s="1">
        <v>80</v>
      </c>
      <c r="CC12" s="1">
        <f ca="1">INDIRECT("W12")+2*INDIRECT("AE12")+3*INDIRECT("AM12")+4*INDIRECT("AU12")+5*INDIRECT("BC12")+6*INDIRECT("BK12")</f>
        <v>150</v>
      </c>
      <c r="CD12" s="1">
        <v>150</v>
      </c>
      <c r="CE12" s="1">
        <f ca="1">INDIRECT("X12")+2*INDIRECT("AF12")+3*INDIRECT("AN12")+4*INDIRECT("AV12")+5*INDIRECT("BD12")+6*INDIRECT("BL12")</f>
        <v>150</v>
      </c>
      <c r="CF12" s="1">
        <v>150</v>
      </c>
      <c r="CG12" s="1">
        <f ca="1">INDIRECT("Y12")+2*INDIRECT("AG12")+3*INDIRECT("AO12")+4*INDIRECT("AW12")+5*INDIRECT("BE12")+6*INDIRECT("BM12")</f>
        <v>300</v>
      </c>
      <c r="CH12" s="1">
        <v>300</v>
      </c>
      <c r="CI12" s="1">
        <f ca="1">INDIRECT("Z12")+2*INDIRECT("AH12")+3*INDIRECT("AP12")+4*INDIRECT("AX12")+5*INDIRECT("BF12")+6*INDIRECT("BN12")</f>
        <v>0</v>
      </c>
      <c r="CJ12" s="1">
        <v>0</v>
      </c>
      <c r="CK12" s="1">
        <f ca="1">INDIRECT("AA12")+2*INDIRECT("AI12")+3*INDIRECT("AQ12")+4*INDIRECT("AY12")+5*INDIRECT("BG12")+6*INDIRECT("BO12")</f>
        <v>0</v>
      </c>
      <c r="CL12" s="1">
        <v>0</v>
      </c>
      <c r="CM12" s="1">
        <f ca="1">INDIRECT("T12")+2*INDIRECT("U12")+3*INDIRECT("V12")+4*INDIRECT("W12")+5*INDIRECT("X12")+6*INDIRECT("Y12")+7*INDIRECT("Z12")+8*INDIRECT("AA12")</f>
        <v>0</v>
      </c>
      <c r="CN12" s="1">
        <v>0</v>
      </c>
      <c r="CO12" s="1">
        <f ca="1">INDIRECT("AB12")+2*INDIRECT("AC12")+3*INDIRECT("AD12")+4*INDIRECT("AE12")+5*INDIRECT("AF12")+6*INDIRECT("AG12")+7*INDIRECT("AH12")+8*INDIRECT("AI12")</f>
        <v>1695</v>
      </c>
      <c r="CP12" s="1">
        <v>1695</v>
      </c>
      <c r="CQ12" s="1">
        <f ca="1">INDIRECT("AJ12")+2*INDIRECT("AK12")+3*INDIRECT("AL12")+4*INDIRECT("AM12")+5*INDIRECT("AN12")+6*INDIRECT("AO12")+7*INDIRECT("AP12")+8*INDIRECT("AQ12")</f>
        <v>0</v>
      </c>
      <c r="CR12" s="1">
        <v>0</v>
      </c>
      <c r="CS12" s="1">
        <f ca="1">INDIRECT("AR12")+2*INDIRECT("AS12")+3*INDIRECT("AT12")+4*INDIRECT("AU12")+5*INDIRECT("AV12")+6*INDIRECT("AW12")+7*INDIRECT("AX12")+8*INDIRECT("AY12")</f>
        <v>0</v>
      </c>
      <c r="CT12" s="1">
        <v>0</v>
      </c>
      <c r="CU12" s="1">
        <f ca="1">INDIRECT("AZ12")+2*INDIRECT("BA12")+3*INDIRECT("BB12")+4*INDIRECT("BC12")+5*INDIRECT("BD12")+6*INDIRECT("BE12")+7*INDIRECT("BF12")+8*INDIRECT("BG12")</f>
        <v>0</v>
      </c>
      <c r="CV12" s="1">
        <v>0</v>
      </c>
      <c r="CW12" s="1">
        <f ca="1">INDIRECT("BH12")+2*INDIRECT("BI12")+3*INDIRECT("BJ12")+4*INDIRECT("BK12")+5*INDIRECT("BL12")+6*INDIRECT("BM12")+7*INDIRECT("BN12")+8*INDIRECT("BO12")</f>
        <v>0</v>
      </c>
      <c r="CX12" s="1">
        <v>0</v>
      </c>
    </row>
    <row r="13" spans="1:73" ht="11.25">
      <c r="A13" s="1" t="s">
        <v>0</v>
      </c>
      <c r="B13" s="1" t="s">
        <v>13</v>
      </c>
      <c r="C13" s="1" t="s">
        <v>0</v>
      </c>
      <c r="D13" s="1" t="s">
        <v>14</v>
      </c>
      <c r="E13" s="1" t="s">
        <v>7</v>
      </c>
      <c r="F13" s="7">
        <f>SUM(F12:F12)</f>
        <v>0</v>
      </c>
      <c r="G13" s="6">
        <f>SUM(G12:G12)</f>
        <v>0</v>
      </c>
      <c r="H13" s="6">
        <f>SUM(H12:H12)</f>
        <v>40</v>
      </c>
      <c r="I13" s="6">
        <f>SUM(I12:I12)</f>
        <v>75</v>
      </c>
      <c r="J13" s="6">
        <f>SUM(J12:J12)</f>
        <v>75</v>
      </c>
      <c r="K13" s="6">
        <f>SUM(K12:K12)</f>
        <v>150</v>
      </c>
      <c r="L13" s="6">
        <f>SUM(L12:L12)</f>
        <v>0</v>
      </c>
      <c r="M13" s="6">
        <f>SUM(M12:M12)</f>
        <v>0</v>
      </c>
      <c r="N13" s="7">
        <f>SUM(N12:N12)</f>
        <v>0</v>
      </c>
      <c r="O13" s="6">
        <f>SUM(O12:O12)</f>
        <v>340</v>
      </c>
      <c r="P13" s="6">
        <f>SUM(P12:P12)</f>
        <v>0</v>
      </c>
      <c r="Q13" s="6">
        <f>SUM(Q12:Q12)</f>
        <v>0</v>
      </c>
      <c r="R13" s="6">
        <f>SUM(R12:R12)</f>
        <v>0</v>
      </c>
      <c r="S13" s="6">
        <f>SUM(S12:S12)</f>
        <v>0</v>
      </c>
      <c r="T13" s="8"/>
      <c r="U13" s="5"/>
      <c r="V13" s="5"/>
      <c r="W13" s="5"/>
      <c r="X13" s="5"/>
      <c r="Y13" s="5"/>
      <c r="Z13" s="5"/>
      <c r="AA13" s="5"/>
      <c r="AB13" s="8"/>
      <c r="AC13" s="5"/>
      <c r="AD13" s="5"/>
      <c r="AE13" s="5"/>
      <c r="AF13" s="5"/>
      <c r="AG13" s="5"/>
      <c r="AH13" s="5"/>
      <c r="AI13" s="5"/>
      <c r="AJ13" s="8"/>
      <c r="AK13" s="5"/>
      <c r="AL13" s="5"/>
      <c r="AM13" s="5"/>
      <c r="AN13" s="5"/>
      <c r="AO13" s="5"/>
      <c r="AP13" s="5"/>
      <c r="AQ13" s="5"/>
      <c r="AR13" s="8"/>
      <c r="AS13" s="5"/>
      <c r="AT13" s="5"/>
      <c r="AU13" s="5"/>
      <c r="AV13" s="5"/>
      <c r="AW13" s="5"/>
      <c r="AX13" s="5"/>
      <c r="AY13" s="5"/>
      <c r="AZ13" s="8"/>
      <c r="BA13" s="5"/>
      <c r="BB13" s="5"/>
      <c r="BC13" s="5"/>
      <c r="BD13" s="5"/>
      <c r="BE13" s="5"/>
      <c r="BF13" s="5"/>
      <c r="BG13" s="5"/>
      <c r="BH13" s="8"/>
      <c r="BI13" s="5"/>
      <c r="BJ13" s="5"/>
      <c r="BK13" s="5"/>
      <c r="BL13" s="5"/>
      <c r="BM13" s="5"/>
      <c r="BN13" s="5"/>
      <c r="BO13" s="5"/>
      <c r="BP13" s="9">
        <v>0</v>
      </c>
      <c r="BQ13" s="1" t="s">
        <v>0</v>
      </c>
      <c r="BR13" s="1" t="s">
        <v>0</v>
      </c>
      <c r="BS13" s="1" t="s">
        <v>0</v>
      </c>
      <c r="BT13" s="1" t="s">
        <v>0</v>
      </c>
      <c r="BU13" s="1" t="s">
        <v>0</v>
      </c>
    </row>
    <row r="14" spans="1:73" ht="11.25">
      <c r="A14" s="25"/>
      <c r="B14" s="25"/>
      <c r="C14" s="27" t="s">
        <v>78</v>
      </c>
      <c r="D14" s="26" t="s">
        <v>0</v>
      </c>
      <c r="E14" s="1" t="s">
        <v>0</v>
      </c>
      <c r="F14" s="7"/>
      <c r="G14" s="6"/>
      <c r="H14" s="6"/>
      <c r="I14" s="6"/>
      <c r="J14" s="6"/>
      <c r="K14" s="6"/>
      <c r="L14" s="6"/>
      <c r="M14" s="6"/>
      <c r="N14" s="7"/>
      <c r="O14" s="6"/>
      <c r="P14" s="6"/>
      <c r="Q14" s="6"/>
      <c r="R14" s="6"/>
      <c r="S14" s="6"/>
      <c r="T14" s="8"/>
      <c r="U14" s="5"/>
      <c r="V14" s="5"/>
      <c r="W14" s="5"/>
      <c r="X14" s="5"/>
      <c r="Y14" s="5"/>
      <c r="Z14" s="5"/>
      <c r="AA14" s="5"/>
      <c r="AB14" s="8"/>
      <c r="AC14" s="5"/>
      <c r="AD14" s="5"/>
      <c r="AE14" s="5"/>
      <c r="AF14" s="5"/>
      <c r="AG14" s="5"/>
      <c r="AH14" s="5"/>
      <c r="AI14" s="5"/>
      <c r="AJ14" s="8"/>
      <c r="AK14" s="5"/>
      <c r="AL14" s="5"/>
      <c r="AM14" s="5"/>
      <c r="AN14" s="5"/>
      <c r="AO14" s="5"/>
      <c r="AP14" s="5"/>
      <c r="AQ14" s="5"/>
      <c r="AR14" s="8"/>
      <c r="AS14" s="5"/>
      <c r="AT14" s="5"/>
      <c r="AU14" s="5"/>
      <c r="AV14" s="5"/>
      <c r="AW14" s="5"/>
      <c r="AX14" s="5"/>
      <c r="AY14" s="5"/>
      <c r="AZ14" s="8"/>
      <c r="BA14" s="5"/>
      <c r="BB14" s="5"/>
      <c r="BC14" s="5"/>
      <c r="BD14" s="5"/>
      <c r="BE14" s="5"/>
      <c r="BF14" s="5"/>
      <c r="BG14" s="5"/>
      <c r="BH14" s="8"/>
      <c r="BI14" s="5"/>
      <c r="BJ14" s="5"/>
      <c r="BK14" s="5"/>
      <c r="BL14" s="5"/>
      <c r="BM14" s="5"/>
      <c r="BN14" s="5"/>
      <c r="BO14" s="5"/>
      <c r="BP14" s="9">
        <v>0</v>
      </c>
      <c r="BQ14" s="1" t="s">
        <v>0</v>
      </c>
      <c r="BR14" s="1" t="s">
        <v>0</v>
      </c>
      <c r="BS14" s="1" t="s">
        <v>0</v>
      </c>
      <c r="BT14" s="1" t="s">
        <v>0</v>
      </c>
      <c r="BU14" s="1" t="s">
        <v>0</v>
      </c>
    </row>
    <row r="15" spans="1:102" ht="11.25">
      <c r="A15" s="30" t="s">
        <v>1</v>
      </c>
      <c r="B15" s="31" t="str">
        <f>HYPERLINK("http://www.dot.ca.gov/hq/transprog/stip2004/ff_sheets/03-3l27.xls","3L27")</f>
        <v>3L27</v>
      </c>
      <c r="C15" s="30" t="s">
        <v>0</v>
      </c>
      <c r="D15" s="30" t="s">
        <v>12</v>
      </c>
      <c r="E15" s="30" t="s">
        <v>3</v>
      </c>
      <c r="F15" s="32">
        <f ca="1">INDIRECT("T15")+INDIRECT("AB15")+INDIRECT("AJ15")+INDIRECT("AR15")+INDIRECT("AZ15")+INDIRECT("BH15")</f>
        <v>0</v>
      </c>
      <c r="G15" s="33">
        <f ca="1">INDIRECT("U15")+INDIRECT("AC15")+INDIRECT("AK15")+INDIRECT("AS15")+INDIRECT("BA15")+INDIRECT("BI15")</f>
        <v>0</v>
      </c>
      <c r="H15" s="33">
        <f ca="1">INDIRECT("V15")+INDIRECT("AD15")+INDIRECT("AL15")+INDIRECT("AT15")+INDIRECT("BB15")+INDIRECT("BJ15")</f>
        <v>0</v>
      </c>
      <c r="I15" s="33">
        <f ca="1">INDIRECT("W15")+INDIRECT("AE15")+INDIRECT("AM15")+INDIRECT("AU15")+INDIRECT("BC15")+INDIRECT("BK15")</f>
        <v>0</v>
      </c>
      <c r="J15" s="33">
        <f ca="1">INDIRECT("X15")+INDIRECT("AF15")+INDIRECT("AN15")+INDIRECT("AV15")+INDIRECT("BD15")+INDIRECT("BL15")</f>
        <v>0</v>
      </c>
      <c r="K15" s="33">
        <f ca="1">INDIRECT("Y15")+INDIRECT("AG15")+INDIRECT("AO15")+INDIRECT("AW15")+INDIRECT("BE15")+INDIRECT("BM15")</f>
        <v>0</v>
      </c>
      <c r="L15" s="33">
        <f ca="1">INDIRECT("Z15")+INDIRECT("AH15")+INDIRECT("AP15")+INDIRECT("AX15")+INDIRECT("BF15")+INDIRECT("BN15")</f>
        <v>0</v>
      </c>
      <c r="M15" s="33">
        <f ca="1">INDIRECT("AA15")+INDIRECT("AI15")+INDIRECT("AQ15")+INDIRECT("AY15")+INDIRECT("BG15")+INDIRECT("BO15")</f>
        <v>0</v>
      </c>
      <c r="N15" s="32">
        <f ca="1">INDIRECT("T15")+INDIRECT("U15")+INDIRECT("V15")+INDIRECT("W15")+INDIRECT("X15")+INDIRECT("Y15")+INDIRECT("Z15")+INDIRECT("AA15")</f>
        <v>0</v>
      </c>
      <c r="O15" s="33">
        <f ca="1">INDIRECT("AB15")+INDIRECT("AC15")+INDIRECT("AD15")+INDIRECT("AE15")+INDIRECT("AF15")+INDIRECT("AG15")+INDIRECT("AH15")+INDIRECT("AI15")</f>
        <v>0</v>
      </c>
      <c r="P15" s="33">
        <f ca="1">INDIRECT("AJ15")+INDIRECT("AK15")+INDIRECT("AL15")+INDIRECT("AM15")+INDIRECT("AN15")+INDIRECT("AO15")+INDIRECT("AP15")+INDIRECT("AQ15")</f>
        <v>0</v>
      </c>
      <c r="Q15" s="33">
        <f ca="1">INDIRECT("AR15")+INDIRECT("AS15")+INDIRECT("AT15")+INDIRECT("AU15")+INDIRECT("AV15")+INDIRECT("AW15")+INDIRECT("AX15")+INDIRECT("AY15")</f>
        <v>0</v>
      </c>
      <c r="R15" s="33">
        <f ca="1">INDIRECT("AZ15")+INDIRECT("BA15")+INDIRECT("BB15")+INDIRECT("BC15")+INDIRECT("BD15")+INDIRECT("BE15")+INDIRECT("BF15")+INDIRECT("BG15")</f>
        <v>0</v>
      </c>
      <c r="S15" s="33">
        <f ca="1">INDIRECT("BH15")+INDIRECT("BI15")+INDIRECT("BJ15")+INDIRECT("BK15")+INDIRECT("BL15")+INDIRECT("BM15")+INDIRECT("BN15")+INDIRECT("BO15")</f>
        <v>0</v>
      </c>
      <c r="T15" s="34"/>
      <c r="U15" s="35"/>
      <c r="V15" s="35"/>
      <c r="W15" s="35"/>
      <c r="X15" s="35"/>
      <c r="Y15" s="35"/>
      <c r="Z15" s="35"/>
      <c r="AA15" s="35"/>
      <c r="AB15" s="34"/>
      <c r="AC15" s="35"/>
      <c r="AD15" s="35"/>
      <c r="AE15" s="35"/>
      <c r="AF15" s="35"/>
      <c r="AG15" s="35"/>
      <c r="AH15" s="35"/>
      <c r="AI15" s="35"/>
      <c r="AJ15" s="34"/>
      <c r="AK15" s="35"/>
      <c r="AL15" s="35"/>
      <c r="AM15" s="35"/>
      <c r="AN15" s="35"/>
      <c r="AO15" s="35"/>
      <c r="AP15" s="35"/>
      <c r="AQ15" s="35"/>
      <c r="AR15" s="34"/>
      <c r="AS15" s="35"/>
      <c r="AT15" s="35"/>
      <c r="AU15" s="35"/>
      <c r="AV15" s="35"/>
      <c r="AW15" s="35"/>
      <c r="AX15" s="35"/>
      <c r="AY15" s="35"/>
      <c r="AZ15" s="34"/>
      <c r="BA15" s="35"/>
      <c r="BB15" s="35"/>
      <c r="BC15" s="35"/>
      <c r="BD15" s="35"/>
      <c r="BE15" s="35"/>
      <c r="BF15" s="35"/>
      <c r="BG15" s="35"/>
      <c r="BH15" s="34"/>
      <c r="BI15" s="35"/>
      <c r="BJ15" s="35"/>
      <c r="BK15" s="35"/>
      <c r="BL15" s="35"/>
      <c r="BM15" s="35"/>
      <c r="BN15" s="35"/>
      <c r="BO15" s="36"/>
      <c r="BP15" s="9">
        <v>10700000513</v>
      </c>
      <c r="BQ15" s="1" t="s">
        <v>3</v>
      </c>
      <c r="BR15" s="1" t="s">
        <v>0</v>
      </c>
      <c r="BS15" s="1" t="s">
        <v>0</v>
      </c>
      <c r="BT15" s="1" t="s">
        <v>0</v>
      </c>
      <c r="BU15" s="1" t="s">
        <v>0</v>
      </c>
      <c r="BW15" s="1">
        <f ca="1">INDIRECT("T15")+2*INDIRECT("AB15")+3*INDIRECT("AJ15")+4*INDIRECT("AR15")+5*INDIRECT("AZ15")+6*INDIRECT("BH15")</f>
        <v>0</v>
      </c>
      <c r="BX15" s="1">
        <v>0</v>
      </c>
      <c r="BY15" s="1">
        <f ca="1">INDIRECT("U15")+2*INDIRECT("AC15")+3*INDIRECT("AK15")+4*INDIRECT("AS15")+5*INDIRECT("BA15")+6*INDIRECT("BI15")</f>
        <v>0</v>
      </c>
      <c r="BZ15" s="1">
        <v>0</v>
      </c>
      <c r="CA15" s="1">
        <f ca="1">INDIRECT("V15")+2*INDIRECT("AD15")+3*INDIRECT("AL15")+4*INDIRECT("AT15")+5*INDIRECT("BB15")+6*INDIRECT("BJ15")</f>
        <v>0</v>
      </c>
      <c r="CB15" s="1">
        <v>0</v>
      </c>
      <c r="CC15" s="1">
        <f ca="1">INDIRECT("W15")+2*INDIRECT("AE15")+3*INDIRECT("AM15")+4*INDIRECT("AU15")+5*INDIRECT("BC15")+6*INDIRECT("BK15")</f>
        <v>0</v>
      </c>
      <c r="CD15" s="1">
        <v>0</v>
      </c>
      <c r="CE15" s="1">
        <f ca="1">INDIRECT("X15")+2*INDIRECT("AF15")+3*INDIRECT("AN15")+4*INDIRECT("AV15")+5*INDIRECT("BD15")+6*INDIRECT("BL15")</f>
        <v>0</v>
      </c>
      <c r="CF15" s="1">
        <v>0</v>
      </c>
      <c r="CG15" s="1">
        <f ca="1">INDIRECT("Y15")+2*INDIRECT("AG15")+3*INDIRECT("AO15")+4*INDIRECT("AW15")+5*INDIRECT("BE15")+6*INDIRECT("BM15")</f>
        <v>0</v>
      </c>
      <c r="CH15" s="1">
        <v>0</v>
      </c>
      <c r="CI15" s="1">
        <f ca="1">INDIRECT("Z15")+2*INDIRECT("AH15")+3*INDIRECT("AP15")+4*INDIRECT("AX15")+5*INDIRECT("BF15")+6*INDIRECT("BN15")</f>
        <v>0</v>
      </c>
      <c r="CJ15" s="1">
        <v>0</v>
      </c>
      <c r="CK15" s="1">
        <f ca="1">INDIRECT("AA15")+2*INDIRECT("AI15")+3*INDIRECT("AQ15")+4*INDIRECT("AY15")+5*INDIRECT("BG15")+6*INDIRECT("BO15")</f>
        <v>0</v>
      </c>
      <c r="CL15" s="1">
        <v>0</v>
      </c>
      <c r="CM15" s="1">
        <f ca="1">INDIRECT("T15")+2*INDIRECT("U15")+3*INDIRECT("V15")+4*INDIRECT("W15")+5*INDIRECT("X15")+6*INDIRECT("Y15")+7*INDIRECT("Z15")+8*INDIRECT("AA15")</f>
        <v>0</v>
      </c>
      <c r="CN15" s="1">
        <v>0</v>
      </c>
      <c r="CO15" s="1">
        <f ca="1">INDIRECT("AB15")+2*INDIRECT("AC15")+3*INDIRECT("AD15")+4*INDIRECT("AE15")+5*INDIRECT("AF15")+6*INDIRECT("AG15")+7*INDIRECT("AH15")+8*INDIRECT("AI15")</f>
        <v>0</v>
      </c>
      <c r="CP15" s="1">
        <v>0</v>
      </c>
      <c r="CQ15" s="1">
        <f ca="1">INDIRECT("AJ15")+2*INDIRECT("AK15")+3*INDIRECT("AL15")+4*INDIRECT("AM15")+5*INDIRECT("AN15")+6*INDIRECT("AO15")+7*INDIRECT("AP15")+8*INDIRECT("AQ15")</f>
        <v>0</v>
      </c>
      <c r="CR15" s="1">
        <v>0</v>
      </c>
      <c r="CS15" s="1">
        <f ca="1">INDIRECT("AR15")+2*INDIRECT("AS15")+3*INDIRECT("AT15")+4*INDIRECT("AU15")+5*INDIRECT("AV15")+6*INDIRECT("AW15")+7*INDIRECT("AX15")+8*INDIRECT("AY15")</f>
        <v>0</v>
      </c>
      <c r="CT15" s="1">
        <v>0</v>
      </c>
      <c r="CU15" s="1">
        <f ca="1">INDIRECT("AZ15")+2*INDIRECT("BA15")+3*INDIRECT("BB15")+4*INDIRECT("BC15")+5*INDIRECT("BD15")+6*INDIRECT("BE15")+7*INDIRECT("BF15")+8*INDIRECT("BG15")</f>
        <v>0</v>
      </c>
      <c r="CV15" s="1">
        <v>0</v>
      </c>
      <c r="CW15" s="1">
        <f ca="1">INDIRECT("BH15")+2*INDIRECT("BI15")+3*INDIRECT("BJ15")+4*INDIRECT("BK15")+5*INDIRECT("BL15")+6*INDIRECT("BM15")+7*INDIRECT("BN15")+8*INDIRECT("BO15")</f>
        <v>0</v>
      </c>
      <c r="CX15" s="1">
        <v>0</v>
      </c>
    </row>
    <row r="16" spans="1:102" ht="11.25">
      <c r="A16" s="1" t="s">
        <v>0</v>
      </c>
      <c r="B16" s="1" t="s">
        <v>0</v>
      </c>
      <c r="C16" s="1" t="s">
        <v>0</v>
      </c>
      <c r="D16" s="1" t="s">
        <v>15</v>
      </c>
      <c r="E16" s="1" t="s">
        <v>16</v>
      </c>
      <c r="F16" s="7">
        <f ca="1">INDIRECT("T16")+INDIRECT("AB16")+INDIRECT("AJ16")+INDIRECT("AR16")+INDIRECT("AZ16")+INDIRECT("BH16")</f>
        <v>0</v>
      </c>
      <c r="G16" s="6">
        <f ca="1">INDIRECT("U16")+INDIRECT("AC16")+INDIRECT("AK16")+INDIRECT("AS16")+INDIRECT("BA16")+INDIRECT("BI16")</f>
        <v>0</v>
      </c>
      <c r="H16" s="6">
        <f ca="1">INDIRECT("V16")+INDIRECT("AD16")+INDIRECT("AL16")+INDIRECT("AT16")+INDIRECT("BB16")+INDIRECT("BJ16")</f>
        <v>0</v>
      </c>
      <c r="I16" s="6">
        <f ca="1">INDIRECT("W16")+INDIRECT("AE16")+INDIRECT("AM16")+INDIRECT("AU16")+INDIRECT("BC16")+INDIRECT("BK16")</f>
        <v>10000</v>
      </c>
      <c r="J16" s="6">
        <f ca="1">INDIRECT("X16")+INDIRECT("AF16")+INDIRECT("AN16")+INDIRECT("AV16")+INDIRECT("BD16")+INDIRECT("BL16")</f>
        <v>50000</v>
      </c>
      <c r="K16" s="6">
        <f ca="1">INDIRECT("Y16")+INDIRECT("AG16")+INDIRECT("AO16")+INDIRECT("AW16")+INDIRECT("BE16")+INDIRECT("BM16")</f>
        <v>0</v>
      </c>
      <c r="L16" s="6">
        <f ca="1">INDIRECT("Z16")+INDIRECT("AH16")+INDIRECT("AP16")+INDIRECT("AX16")+INDIRECT("BF16")+INDIRECT("BN16")</f>
        <v>193300</v>
      </c>
      <c r="M16" s="6">
        <f ca="1">INDIRECT("AA16")+INDIRECT("AI16")+INDIRECT("AQ16")+INDIRECT("AY16")+INDIRECT("BG16")+INDIRECT("BO16")</f>
        <v>0</v>
      </c>
      <c r="N16" s="7">
        <f ca="1">INDIRECT("T16")+INDIRECT("U16")+INDIRECT("V16")+INDIRECT("W16")+INDIRECT("X16")+INDIRECT("Y16")+INDIRECT("Z16")+INDIRECT("AA16")</f>
        <v>50000</v>
      </c>
      <c r="O16" s="6">
        <f ca="1">INDIRECT("AB16")+INDIRECT("AC16")+INDIRECT("AD16")+INDIRECT("AE16")+INDIRECT("AF16")+INDIRECT("AG16")+INDIRECT("AH16")+INDIRECT("AI16")</f>
        <v>193300</v>
      </c>
      <c r="P16" s="6">
        <f ca="1">INDIRECT("AJ16")+INDIRECT("AK16")+INDIRECT("AL16")+INDIRECT("AM16")+INDIRECT("AN16")+INDIRECT("AO16")+INDIRECT("AP16")+INDIRECT("AQ16")</f>
        <v>0</v>
      </c>
      <c r="Q16" s="6">
        <f ca="1">INDIRECT("AR16")+INDIRECT("AS16")+INDIRECT("AT16")+INDIRECT("AU16")+INDIRECT("AV16")+INDIRECT("AW16")+INDIRECT("AX16")+INDIRECT("AY16")</f>
        <v>10000</v>
      </c>
      <c r="R16" s="6">
        <f ca="1">INDIRECT("AZ16")+INDIRECT("BA16")+INDIRECT("BB16")+INDIRECT("BC16")+INDIRECT("BD16")+INDIRECT("BE16")+INDIRECT("BF16")+INDIRECT("BG16")</f>
        <v>0</v>
      </c>
      <c r="S16" s="6">
        <f ca="1">INDIRECT("BH16")+INDIRECT("BI16")+INDIRECT("BJ16")+INDIRECT("BK16")+INDIRECT("BL16")+INDIRECT("BM16")+INDIRECT("BN16")+INDIRECT("BO16")</f>
        <v>0</v>
      </c>
      <c r="T16" s="28"/>
      <c r="U16" s="29"/>
      <c r="V16" s="29"/>
      <c r="W16" s="29"/>
      <c r="X16" s="29">
        <v>50000</v>
      </c>
      <c r="Y16" s="29"/>
      <c r="Z16" s="29"/>
      <c r="AA16" s="29"/>
      <c r="AB16" s="28"/>
      <c r="AC16" s="29"/>
      <c r="AD16" s="29"/>
      <c r="AE16" s="29"/>
      <c r="AF16" s="29"/>
      <c r="AG16" s="29"/>
      <c r="AH16" s="29">
        <v>193300</v>
      </c>
      <c r="AI16" s="29"/>
      <c r="AJ16" s="28"/>
      <c r="AK16" s="29"/>
      <c r="AL16" s="29"/>
      <c r="AM16" s="29"/>
      <c r="AN16" s="29"/>
      <c r="AO16" s="29"/>
      <c r="AP16" s="29"/>
      <c r="AQ16" s="29"/>
      <c r="AR16" s="28"/>
      <c r="AS16" s="29"/>
      <c r="AT16" s="29"/>
      <c r="AU16" s="29">
        <v>10000</v>
      </c>
      <c r="AV16" s="29"/>
      <c r="AW16" s="29"/>
      <c r="AX16" s="29"/>
      <c r="AY16" s="29"/>
      <c r="AZ16" s="28"/>
      <c r="BA16" s="29"/>
      <c r="BB16" s="29"/>
      <c r="BC16" s="29"/>
      <c r="BD16" s="29"/>
      <c r="BE16" s="29"/>
      <c r="BF16" s="29"/>
      <c r="BG16" s="29"/>
      <c r="BH16" s="28"/>
      <c r="BI16" s="29"/>
      <c r="BJ16" s="29"/>
      <c r="BK16" s="29"/>
      <c r="BL16" s="29"/>
      <c r="BM16" s="29"/>
      <c r="BN16" s="29"/>
      <c r="BO16" s="29"/>
      <c r="BP16" s="9">
        <v>0</v>
      </c>
      <c r="BQ16" s="1" t="s">
        <v>0</v>
      </c>
      <c r="BR16" s="1" t="s">
        <v>0</v>
      </c>
      <c r="BS16" s="1" t="s">
        <v>0</v>
      </c>
      <c r="BT16" s="1" t="s">
        <v>0</v>
      </c>
      <c r="BU16" s="1" t="s">
        <v>0</v>
      </c>
      <c r="BW16" s="1">
        <f ca="1">INDIRECT("T16")+2*INDIRECT("AB16")+3*INDIRECT("AJ16")+4*INDIRECT("AR16")+5*INDIRECT("AZ16")+6*INDIRECT("BH16")</f>
        <v>0</v>
      </c>
      <c r="BX16" s="1">
        <v>0</v>
      </c>
      <c r="BY16" s="1">
        <f ca="1">INDIRECT("U16")+2*INDIRECT("AC16")+3*INDIRECT("AK16")+4*INDIRECT("AS16")+5*INDIRECT("BA16")+6*INDIRECT("BI16")</f>
        <v>0</v>
      </c>
      <c r="BZ16" s="1">
        <v>0</v>
      </c>
      <c r="CA16" s="1">
        <f ca="1">INDIRECT("V16")+2*INDIRECT("AD16")+3*INDIRECT("AL16")+4*INDIRECT("AT16")+5*INDIRECT("BB16")+6*INDIRECT("BJ16")</f>
        <v>0</v>
      </c>
      <c r="CB16" s="1">
        <v>0</v>
      </c>
      <c r="CC16" s="1">
        <f ca="1">INDIRECT("W16")+2*INDIRECT("AE16")+3*INDIRECT("AM16")+4*INDIRECT("AU16")+5*INDIRECT("BC16")+6*INDIRECT("BK16")</f>
        <v>40000</v>
      </c>
      <c r="CD16" s="1">
        <v>40000</v>
      </c>
      <c r="CE16" s="1">
        <f ca="1">INDIRECT("X16")+2*INDIRECT("AF16")+3*INDIRECT("AN16")+4*INDIRECT("AV16")+5*INDIRECT("BD16")+6*INDIRECT("BL16")</f>
        <v>50000</v>
      </c>
      <c r="CF16" s="1">
        <v>50000</v>
      </c>
      <c r="CG16" s="1">
        <f ca="1">INDIRECT("Y16")+2*INDIRECT("AG16")+3*INDIRECT("AO16")+4*INDIRECT("AW16")+5*INDIRECT("BE16")+6*INDIRECT("BM16")</f>
        <v>0</v>
      </c>
      <c r="CH16" s="1">
        <v>0</v>
      </c>
      <c r="CI16" s="1">
        <f ca="1">INDIRECT("Z16")+2*INDIRECT("AH16")+3*INDIRECT("AP16")+4*INDIRECT("AX16")+5*INDIRECT("BF16")+6*INDIRECT("BN16")</f>
        <v>386600</v>
      </c>
      <c r="CJ16" s="1">
        <v>386600</v>
      </c>
      <c r="CK16" s="1">
        <f ca="1">INDIRECT("AA16")+2*INDIRECT("AI16")+3*INDIRECT("AQ16")+4*INDIRECT("AY16")+5*INDIRECT("BG16")+6*INDIRECT("BO16")</f>
        <v>0</v>
      </c>
      <c r="CL16" s="1">
        <v>0</v>
      </c>
      <c r="CM16" s="1">
        <f ca="1">INDIRECT("T16")+2*INDIRECT("U16")+3*INDIRECT("V16")+4*INDIRECT("W16")+5*INDIRECT("X16")+6*INDIRECT("Y16")+7*INDIRECT("Z16")+8*INDIRECT("AA16")</f>
        <v>250000</v>
      </c>
      <c r="CN16" s="1">
        <v>250000</v>
      </c>
      <c r="CO16" s="1">
        <f ca="1">INDIRECT("AB16")+2*INDIRECT("AC16")+3*INDIRECT("AD16")+4*INDIRECT("AE16")+5*INDIRECT("AF16")+6*INDIRECT("AG16")+7*INDIRECT("AH16")+8*INDIRECT("AI16")</f>
        <v>1353100</v>
      </c>
      <c r="CP16" s="1">
        <v>1353100</v>
      </c>
      <c r="CQ16" s="1">
        <f ca="1">INDIRECT("AJ16")+2*INDIRECT("AK16")+3*INDIRECT("AL16")+4*INDIRECT("AM16")+5*INDIRECT("AN16")+6*INDIRECT("AO16")+7*INDIRECT("AP16")+8*INDIRECT("AQ16")</f>
        <v>0</v>
      </c>
      <c r="CR16" s="1">
        <v>0</v>
      </c>
      <c r="CS16" s="1">
        <f ca="1">INDIRECT("AR16")+2*INDIRECT("AS16")+3*INDIRECT("AT16")+4*INDIRECT("AU16")+5*INDIRECT("AV16")+6*INDIRECT("AW16")+7*INDIRECT("AX16")+8*INDIRECT("AY16")</f>
        <v>40000</v>
      </c>
      <c r="CT16" s="1">
        <v>40000</v>
      </c>
      <c r="CU16" s="1">
        <f ca="1">INDIRECT("AZ16")+2*INDIRECT("BA16")+3*INDIRECT("BB16")+4*INDIRECT("BC16")+5*INDIRECT("BD16")+6*INDIRECT("BE16")+7*INDIRECT("BF16")+8*INDIRECT("BG16")</f>
        <v>0</v>
      </c>
      <c r="CV16" s="1">
        <v>0</v>
      </c>
      <c r="CW16" s="1">
        <f ca="1">INDIRECT("BH16")+2*INDIRECT("BI16")+3*INDIRECT("BJ16")+4*INDIRECT("BK16")+5*INDIRECT("BL16")+6*INDIRECT("BM16")+7*INDIRECT("BN16")+8*INDIRECT("BO16")</f>
        <v>0</v>
      </c>
      <c r="CX16" s="1">
        <v>0</v>
      </c>
    </row>
    <row r="17" spans="1:73" ht="11.25">
      <c r="A17" s="25"/>
      <c r="B17" s="25"/>
      <c r="C17" s="27" t="s">
        <v>78</v>
      </c>
      <c r="D17" s="26" t="s">
        <v>0</v>
      </c>
      <c r="E17" s="1" t="s">
        <v>7</v>
      </c>
      <c r="F17" s="7">
        <f>SUM(F15:F16)</f>
        <v>0</v>
      </c>
      <c r="G17" s="6">
        <f>SUM(G15:G16)</f>
        <v>0</v>
      </c>
      <c r="H17" s="6">
        <f>SUM(H15:H16)</f>
        <v>0</v>
      </c>
      <c r="I17" s="6">
        <f>SUM(I15:I16)</f>
        <v>10000</v>
      </c>
      <c r="J17" s="6">
        <f>SUM(J15:J16)</f>
        <v>50000</v>
      </c>
      <c r="K17" s="6">
        <f>SUM(K15:K16)</f>
        <v>0</v>
      </c>
      <c r="L17" s="6">
        <f>SUM(L15:L16)</f>
        <v>193300</v>
      </c>
      <c r="M17" s="6">
        <f>SUM(M15:M16)</f>
        <v>0</v>
      </c>
      <c r="N17" s="7">
        <f>SUM(N15:N16)</f>
        <v>50000</v>
      </c>
      <c r="O17" s="6">
        <f>SUM(O15:O16)</f>
        <v>193300</v>
      </c>
      <c r="P17" s="6">
        <f>SUM(P15:P16)</f>
        <v>0</v>
      </c>
      <c r="Q17" s="6">
        <f>SUM(Q15:Q16)</f>
        <v>10000</v>
      </c>
      <c r="R17" s="6">
        <f>SUM(R15:R16)</f>
        <v>0</v>
      </c>
      <c r="S17" s="6">
        <f>SUM(S15:S16)</f>
        <v>0</v>
      </c>
      <c r="T17" s="8"/>
      <c r="U17" s="5"/>
      <c r="V17" s="5"/>
      <c r="W17" s="5"/>
      <c r="X17" s="5"/>
      <c r="Y17" s="5"/>
      <c r="Z17" s="5"/>
      <c r="AA17" s="5"/>
      <c r="AB17" s="8"/>
      <c r="AC17" s="5"/>
      <c r="AD17" s="5"/>
      <c r="AE17" s="5"/>
      <c r="AF17" s="5"/>
      <c r="AG17" s="5"/>
      <c r="AH17" s="5"/>
      <c r="AI17" s="5"/>
      <c r="AJ17" s="8"/>
      <c r="AK17" s="5"/>
      <c r="AL17" s="5"/>
      <c r="AM17" s="5"/>
      <c r="AN17" s="5"/>
      <c r="AO17" s="5"/>
      <c r="AP17" s="5"/>
      <c r="AQ17" s="5"/>
      <c r="AR17" s="8"/>
      <c r="AS17" s="5"/>
      <c r="AT17" s="5"/>
      <c r="AU17" s="5"/>
      <c r="AV17" s="5"/>
      <c r="AW17" s="5"/>
      <c r="AX17" s="5"/>
      <c r="AY17" s="5"/>
      <c r="AZ17" s="8"/>
      <c r="BA17" s="5"/>
      <c r="BB17" s="5"/>
      <c r="BC17" s="5"/>
      <c r="BD17" s="5"/>
      <c r="BE17" s="5"/>
      <c r="BF17" s="5"/>
      <c r="BG17" s="5"/>
      <c r="BH17" s="8"/>
      <c r="BI17" s="5"/>
      <c r="BJ17" s="5"/>
      <c r="BK17" s="5"/>
      <c r="BL17" s="5"/>
      <c r="BM17" s="5"/>
      <c r="BN17" s="5"/>
      <c r="BO17" s="5"/>
      <c r="BP17" s="9">
        <v>0</v>
      </c>
      <c r="BQ17" s="1" t="s">
        <v>0</v>
      </c>
      <c r="BR17" s="1" t="s">
        <v>0</v>
      </c>
      <c r="BS17" s="1" t="s">
        <v>0</v>
      </c>
      <c r="BT17" s="1" t="s">
        <v>0</v>
      </c>
      <c r="BU17" s="1" t="s">
        <v>0</v>
      </c>
    </row>
    <row r="18" spans="3:73" ht="11.25">
      <c r="C18" s="1" t="s">
        <v>0</v>
      </c>
      <c r="D18" s="1" t="s">
        <v>0</v>
      </c>
      <c r="E18" s="1" t="s">
        <v>0</v>
      </c>
      <c r="F18" s="7"/>
      <c r="G18" s="6"/>
      <c r="H18" s="6"/>
      <c r="I18" s="6"/>
      <c r="J18" s="6"/>
      <c r="K18" s="6"/>
      <c r="L18" s="6"/>
      <c r="M18" s="6"/>
      <c r="N18" s="7"/>
      <c r="O18" s="6"/>
      <c r="P18" s="6"/>
      <c r="Q18" s="6"/>
      <c r="R18" s="6"/>
      <c r="S18" s="6"/>
      <c r="T18" s="8"/>
      <c r="U18" s="5"/>
      <c r="V18" s="5"/>
      <c r="W18" s="5"/>
      <c r="X18" s="5"/>
      <c r="Y18" s="5"/>
      <c r="Z18" s="5"/>
      <c r="AA18" s="5"/>
      <c r="AB18" s="8"/>
      <c r="AC18" s="5"/>
      <c r="AD18" s="5"/>
      <c r="AE18" s="5"/>
      <c r="AF18" s="5"/>
      <c r="AG18" s="5"/>
      <c r="AH18" s="5"/>
      <c r="AI18" s="5"/>
      <c r="AJ18" s="8"/>
      <c r="AK18" s="5"/>
      <c r="AL18" s="5"/>
      <c r="AM18" s="5"/>
      <c r="AN18" s="5"/>
      <c r="AO18" s="5"/>
      <c r="AP18" s="5"/>
      <c r="AQ18" s="5"/>
      <c r="AR18" s="8"/>
      <c r="AS18" s="5"/>
      <c r="AT18" s="5"/>
      <c r="AU18" s="5"/>
      <c r="AV18" s="5"/>
      <c r="AW18" s="5"/>
      <c r="AX18" s="5"/>
      <c r="AY18" s="5"/>
      <c r="AZ18" s="8"/>
      <c r="BA18" s="5"/>
      <c r="BB18" s="5"/>
      <c r="BC18" s="5"/>
      <c r="BD18" s="5"/>
      <c r="BE18" s="5"/>
      <c r="BF18" s="5"/>
      <c r="BG18" s="5"/>
      <c r="BH18" s="8"/>
      <c r="BI18" s="5"/>
      <c r="BJ18" s="5"/>
      <c r="BK18" s="5"/>
      <c r="BL18" s="5"/>
      <c r="BM18" s="5"/>
      <c r="BN18" s="5"/>
      <c r="BO18" s="5"/>
      <c r="BP18" s="9"/>
      <c r="BT18" s="1" t="s">
        <v>0</v>
      </c>
      <c r="BU18" s="1" t="s">
        <v>0</v>
      </c>
    </row>
    <row r="19" spans="1:102" ht="11.25">
      <c r="A19" s="30" t="s">
        <v>1</v>
      </c>
      <c r="B19" s="31" t="str">
        <f>HYPERLINK("http://www.dot.ca.gov/hq/transprog/stip2004/ff_sheets/03-4679.xls","4679")</f>
        <v>4679</v>
      </c>
      <c r="C19" s="30" t="s">
        <v>17</v>
      </c>
      <c r="D19" s="30" t="s">
        <v>2</v>
      </c>
      <c r="E19" s="30" t="s">
        <v>3</v>
      </c>
      <c r="F19" s="32">
        <f ca="1">INDIRECT("T19")+INDIRECT("AB19")+INDIRECT("AJ19")+INDIRECT("AR19")+INDIRECT("AZ19")+INDIRECT("BH19")</f>
        <v>0</v>
      </c>
      <c r="G19" s="33">
        <f ca="1">INDIRECT("U19")+INDIRECT("AC19")+INDIRECT("AK19")+INDIRECT("AS19")+INDIRECT("BA19")+INDIRECT("BI19")</f>
        <v>0</v>
      </c>
      <c r="H19" s="33">
        <f ca="1">INDIRECT("V19")+INDIRECT("AD19")+INDIRECT("AL19")+INDIRECT("AT19")+INDIRECT("BB19")+INDIRECT("BJ19")</f>
        <v>0</v>
      </c>
      <c r="I19" s="33">
        <f ca="1">INDIRECT("W19")+INDIRECT("AE19")+INDIRECT("AM19")+INDIRECT("AU19")+INDIRECT("BC19")+INDIRECT("BK19")</f>
        <v>1187</v>
      </c>
      <c r="J19" s="33">
        <f ca="1">INDIRECT("X19")+INDIRECT("AF19")+INDIRECT("AN19")+INDIRECT("AV19")+INDIRECT("BD19")+INDIRECT("BL19")</f>
        <v>0</v>
      </c>
      <c r="K19" s="33">
        <f ca="1">INDIRECT("Y19")+INDIRECT("AG19")+INDIRECT("AO19")+INDIRECT("AW19")+INDIRECT("BE19")+INDIRECT("BM19")</f>
        <v>0</v>
      </c>
      <c r="L19" s="33">
        <f ca="1">INDIRECT("Z19")+INDIRECT("AH19")+INDIRECT("AP19")+INDIRECT("AX19")+INDIRECT("BF19")+INDIRECT("BN19")</f>
        <v>0</v>
      </c>
      <c r="M19" s="33">
        <f ca="1">INDIRECT("AA19")+INDIRECT("AI19")+INDIRECT("AQ19")+INDIRECT("AY19")+INDIRECT("BG19")+INDIRECT("BO19")</f>
        <v>0</v>
      </c>
      <c r="N19" s="32">
        <f ca="1">INDIRECT("T19")+INDIRECT("U19")+INDIRECT("V19")+INDIRECT("W19")+INDIRECT("X19")+INDIRECT("Y19")+INDIRECT("Z19")+INDIRECT("AA19")</f>
        <v>0</v>
      </c>
      <c r="O19" s="33">
        <f ca="1">INDIRECT("AB19")+INDIRECT("AC19")+INDIRECT("AD19")+INDIRECT("AE19")+INDIRECT("AF19")+INDIRECT("AG19")+INDIRECT("AH19")+INDIRECT("AI19")</f>
        <v>0</v>
      </c>
      <c r="P19" s="33">
        <f ca="1">INDIRECT("AJ19")+INDIRECT("AK19")+INDIRECT("AL19")+INDIRECT("AM19")+INDIRECT("AN19")+INDIRECT("AO19")+INDIRECT("AP19")+INDIRECT("AQ19")</f>
        <v>0</v>
      </c>
      <c r="Q19" s="33">
        <f ca="1">INDIRECT("AR19")+INDIRECT("AS19")+INDIRECT("AT19")+INDIRECT("AU19")+INDIRECT("AV19")+INDIRECT("AW19")+INDIRECT("AX19")+INDIRECT("AY19")</f>
        <v>1187</v>
      </c>
      <c r="R19" s="33">
        <f ca="1">INDIRECT("AZ19")+INDIRECT("BA19")+INDIRECT("BB19")+INDIRECT("BC19")+INDIRECT("BD19")+INDIRECT("BE19")+INDIRECT("BF19")+INDIRECT("BG19")</f>
        <v>0</v>
      </c>
      <c r="S19" s="33">
        <f ca="1">INDIRECT("BH19")+INDIRECT("BI19")+INDIRECT("BJ19")+INDIRECT("BK19")+INDIRECT("BL19")+INDIRECT("BM19")+INDIRECT("BN19")+INDIRECT("BO19")</f>
        <v>0</v>
      </c>
      <c r="T19" s="34"/>
      <c r="U19" s="35"/>
      <c r="V19" s="35"/>
      <c r="W19" s="35"/>
      <c r="X19" s="35"/>
      <c r="Y19" s="35"/>
      <c r="Z19" s="35"/>
      <c r="AA19" s="35"/>
      <c r="AB19" s="34"/>
      <c r="AC19" s="35"/>
      <c r="AD19" s="35"/>
      <c r="AE19" s="35"/>
      <c r="AF19" s="35"/>
      <c r="AG19" s="35"/>
      <c r="AH19" s="35"/>
      <c r="AI19" s="35"/>
      <c r="AJ19" s="34"/>
      <c r="AK19" s="35"/>
      <c r="AL19" s="35"/>
      <c r="AM19" s="35"/>
      <c r="AN19" s="35"/>
      <c r="AO19" s="35"/>
      <c r="AP19" s="35"/>
      <c r="AQ19" s="35"/>
      <c r="AR19" s="34"/>
      <c r="AS19" s="35"/>
      <c r="AT19" s="35"/>
      <c r="AU19" s="35">
        <v>1187</v>
      </c>
      <c r="AV19" s="35"/>
      <c r="AW19" s="35"/>
      <c r="AX19" s="35"/>
      <c r="AY19" s="35"/>
      <c r="AZ19" s="34"/>
      <c r="BA19" s="35"/>
      <c r="BB19" s="35"/>
      <c r="BC19" s="35"/>
      <c r="BD19" s="35"/>
      <c r="BE19" s="35"/>
      <c r="BF19" s="35"/>
      <c r="BG19" s="35"/>
      <c r="BH19" s="34"/>
      <c r="BI19" s="35"/>
      <c r="BJ19" s="35"/>
      <c r="BK19" s="35"/>
      <c r="BL19" s="35"/>
      <c r="BM19" s="35"/>
      <c r="BN19" s="35"/>
      <c r="BO19" s="36"/>
      <c r="BP19" s="9">
        <v>12000000021</v>
      </c>
      <c r="BQ19" s="1" t="s">
        <v>3</v>
      </c>
      <c r="BR19" s="1" t="s">
        <v>0</v>
      </c>
      <c r="BS19" s="1" t="s">
        <v>0</v>
      </c>
      <c r="BT19" s="1" t="s">
        <v>0</v>
      </c>
      <c r="BU19" s="1" t="s">
        <v>0</v>
      </c>
      <c r="BW19" s="1">
        <f ca="1">INDIRECT("T19")+2*INDIRECT("AB19")+3*INDIRECT("AJ19")+4*INDIRECT("AR19")+5*INDIRECT("AZ19")+6*INDIRECT("BH19")</f>
        <v>0</v>
      </c>
      <c r="BX19" s="1">
        <v>0</v>
      </c>
      <c r="BY19" s="1">
        <f ca="1">INDIRECT("U19")+2*INDIRECT("AC19")+3*INDIRECT("AK19")+4*INDIRECT("AS19")+5*INDIRECT("BA19")+6*INDIRECT("BI19")</f>
        <v>0</v>
      </c>
      <c r="BZ19" s="1">
        <v>0</v>
      </c>
      <c r="CA19" s="1">
        <f ca="1">INDIRECT("V19")+2*INDIRECT("AD19")+3*INDIRECT("AL19")+4*INDIRECT("AT19")+5*INDIRECT("BB19")+6*INDIRECT("BJ19")</f>
        <v>0</v>
      </c>
      <c r="CB19" s="1">
        <v>0</v>
      </c>
      <c r="CC19" s="1">
        <f ca="1">INDIRECT("W19")+2*INDIRECT("AE19")+3*INDIRECT("AM19")+4*INDIRECT("AU19")+5*INDIRECT("BC19")+6*INDIRECT("BK19")</f>
        <v>4748</v>
      </c>
      <c r="CD19" s="1">
        <v>4748</v>
      </c>
      <c r="CE19" s="1">
        <f ca="1">INDIRECT("X19")+2*INDIRECT("AF19")+3*INDIRECT("AN19")+4*INDIRECT("AV19")+5*INDIRECT("BD19")+6*INDIRECT("BL19")</f>
        <v>0</v>
      </c>
      <c r="CF19" s="1">
        <v>0</v>
      </c>
      <c r="CG19" s="1">
        <f ca="1">INDIRECT("Y19")+2*INDIRECT("AG19")+3*INDIRECT("AO19")+4*INDIRECT("AW19")+5*INDIRECT("BE19")+6*INDIRECT("BM19")</f>
        <v>0</v>
      </c>
      <c r="CH19" s="1">
        <v>0</v>
      </c>
      <c r="CI19" s="1">
        <f ca="1">INDIRECT("Z19")+2*INDIRECT("AH19")+3*INDIRECT("AP19")+4*INDIRECT("AX19")+5*INDIRECT("BF19")+6*INDIRECT("BN19")</f>
        <v>0</v>
      </c>
      <c r="CJ19" s="1">
        <v>0</v>
      </c>
      <c r="CK19" s="1">
        <f ca="1">INDIRECT("AA19")+2*INDIRECT("AI19")+3*INDIRECT("AQ19")+4*INDIRECT("AY19")+5*INDIRECT("BG19")+6*INDIRECT("BO19")</f>
        <v>0</v>
      </c>
      <c r="CL19" s="1">
        <v>0</v>
      </c>
      <c r="CM19" s="1">
        <f ca="1">INDIRECT("T19")+2*INDIRECT("U19")+3*INDIRECT("V19")+4*INDIRECT("W19")+5*INDIRECT("X19")+6*INDIRECT("Y19")+7*INDIRECT("Z19")+8*INDIRECT("AA19")</f>
        <v>0</v>
      </c>
      <c r="CN19" s="1">
        <v>0</v>
      </c>
      <c r="CO19" s="1">
        <f ca="1">INDIRECT("AB19")+2*INDIRECT("AC19")+3*INDIRECT("AD19")+4*INDIRECT("AE19")+5*INDIRECT("AF19")+6*INDIRECT("AG19")+7*INDIRECT("AH19")+8*INDIRECT("AI19")</f>
        <v>0</v>
      </c>
      <c r="CP19" s="1">
        <v>0</v>
      </c>
      <c r="CQ19" s="1">
        <f ca="1">INDIRECT("AJ19")+2*INDIRECT("AK19")+3*INDIRECT("AL19")+4*INDIRECT("AM19")+5*INDIRECT("AN19")+6*INDIRECT("AO19")+7*INDIRECT("AP19")+8*INDIRECT("AQ19")</f>
        <v>0</v>
      </c>
      <c r="CR19" s="1">
        <v>0</v>
      </c>
      <c r="CS19" s="1">
        <f ca="1">INDIRECT("AR19")+2*INDIRECT("AS19")+3*INDIRECT("AT19")+4*INDIRECT("AU19")+5*INDIRECT("AV19")+6*INDIRECT("AW19")+7*INDIRECT("AX19")+8*INDIRECT("AY19")</f>
        <v>4748</v>
      </c>
      <c r="CT19" s="1">
        <v>4748</v>
      </c>
      <c r="CU19" s="1">
        <f ca="1">INDIRECT("AZ19")+2*INDIRECT("BA19")+3*INDIRECT("BB19")+4*INDIRECT("BC19")+5*INDIRECT("BD19")+6*INDIRECT("BE19")+7*INDIRECT("BF19")+8*INDIRECT("BG19")</f>
        <v>0</v>
      </c>
      <c r="CV19" s="1">
        <v>0</v>
      </c>
      <c r="CW19" s="1">
        <f ca="1">INDIRECT("BH19")+2*INDIRECT("BI19")+3*INDIRECT("BJ19")+4*INDIRECT("BK19")+5*INDIRECT("BL19")+6*INDIRECT("BM19")+7*INDIRECT("BN19")+8*INDIRECT("BO19")</f>
        <v>0</v>
      </c>
      <c r="CX19" s="1">
        <v>0</v>
      </c>
    </row>
    <row r="20" spans="1:102" ht="11.25">
      <c r="A20" s="1" t="s">
        <v>0</v>
      </c>
      <c r="B20" s="1" t="s">
        <v>19</v>
      </c>
      <c r="C20" s="1" t="s">
        <v>20</v>
      </c>
      <c r="D20" s="1" t="s">
        <v>21</v>
      </c>
      <c r="E20" s="1" t="s">
        <v>3</v>
      </c>
      <c r="F20" s="7">
        <f ca="1">INDIRECT("T20")+INDIRECT("AB20")+INDIRECT("AJ20")+INDIRECT("AR20")+INDIRECT("AZ20")+INDIRECT("BH20")</f>
        <v>0</v>
      </c>
      <c r="G20" s="6">
        <f ca="1">INDIRECT("U20")+INDIRECT("AC20")+INDIRECT("AK20")+INDIRECT("AS20")+INDIRECT("BA20")+INDIRECT("BI20")</f>
        <v>0</v>
      </c>
      <c r="H20" s="6">
        <f ca="1">INDIRECT("V20")+INDIRECT("AD20")+INDIRECT("AL20")+INDIRECT("AT20")+INDIRECT("BB20")+INDIRECT("BJ20")</f>
        <v>0</v>
      </c>
      <c r="I20" s="6">
        <f ca="1">INDIRECT("W20")+INDIRECT("AE20")+INDIRECT("AM20")+INDIRECT("AU20")+INDIRECT("BC20")+INDIRECT("BK20")</f>
        <v>2111</v>
      </c>
      <c r="J20" s="6">
        <f ca="1">INDIRECT("X20")+INDIRECT("AF20")+INDIRECT("AN20")+INDIRECT("AV20")+INDIRECT("BD20")+INDIRECT("BL20")</f>
        <v>0</v>
      </c>
      <c r="K20" s="6">
        <f ca="1">INDIRECT("Y20")+INDIRECT("AG20")+INDIRECT("AO20")+INDIRECT("AW20")+INDIRECT("BE20")+INDIRECT("BM20")</f>
        <v>0</v>
      </c>
      <c r="L20" s="6">
        <f ca="1">INDIRECT("Z20")+INDIRECT("AH20")+INDIRECT("AP20")+INDIRECT("AX20")+INDIRECT("BF20")+INDIRECT("BN20")</f>
        <v>0</v>
      </c>
      <c r="M20" s="6">
        <f ca="1">INDIRECT("AA20")+INDIRECT("AI20")+INDIRECT("AQ20")+INDIRECT("AY20")+INDIRECT("BG20")+INDIRECT("BO20")</f>
        <v>0</v>
      </c>
      <c r="N20" s="7">
        <f ca="1">INDIRECT("T20")+INDIRECT("U20")+INDIRECT("V20")+INDIRECT("W20")+INDIRECT("X20")+INDIRECT("Y20")+INDIRECT("Z20")+INDIRECT("AA20")</f>
        <v>1942</v>
      </c>
      <c r="O20" s="6">
        <f ca="1">INDIRECT("AB20")+INDIRECT("AC20")+INDIRECT("AD20")+INDIRECT("AE20")+INDIRECT("AF20")+INDIRECT("AG20")+INDIRECT("AH20")+INDIRECT("AI20")</f>
        <v>0</v>
      </c>
      <c r="P20" s="6">
        <f ca="1">INDIRECT("AJ20")+INDIRECT("AK20")+INDIRECT("AL20")+INDIRECT("AM20")+INDIRECT("AN20")+INDIRECT("AO20")+INDIRECT("AP20")+INDIRECT("AQ20")</f>
        <v>0</v>
      </c>
      <c r="Q20" s="6">
        <f ca="1">INDIRECT("AR20")+INDIRECT("AS20")+INDIRECT("AT20")+INDIRECT("AU20")+INDIRECT("AV20")+INDIRECT("AW20")+INDIRECT("AX20")+INDIRECT("AY20")</f>
        <v>0</v>
      </c>
      <c r="R20" s="6">
        <f ca="1">INDIRECT("AZ20")+INDIRECT("BA20")+INDIRECT("BB20")+INDIRECT("BC20")+INDIRECT("BD20")+INDIRECT("BE20")+INDIRECT("BF20")+INDIRECT("BG20")</f>
        <v>169</v>
      </c>
      <c r="S20" s="6">
        <f ca="1">INDIRECT("BH20")+INDIRECT("BI20")+INDIRECT("BJ20")+INDIRECT("BK20")+INDIRECT("BL20")+INDIRECT("BM20")+INDIRECT("BN20")+INDIRECT("BO20")</f>
        <v>0</v>
      </c>
      <c r="T20" s="28"/>
      <c r="U20" s="29"/>
      <c r="V20" s="29"/>
      <c r="W20" s="29">
        <v>1942</v>
      </c>
      <c r="X20" s="29"/>
      <c r="Y20" s="29"/>
      <c r="Z20" s="29"/>
      <c r="AA20" s="29"/>
      <c r="AB20" s="28"/>
      <c r="AC20" s="29"/>
      <c r="AD20" s="29"/>
      <c r="AE20" s="29"/>
      <c r="AF20" s="29"/>
      <c r="AG20" s="29"/>
      <c r="AH20" s="29"/>
      <c r="AI20" s="29"/>
      <c r="AJ20" s="28"/>
      <c r="AK20" s="29"/>
      <c r="AL20" s="29"/>
      <c r="AM20" s="29"/>
      <c r="AN20" s="29"/>
      <c r="AO20" s="29"/>
      <c r="AP20" s="29"/>
      <c r="AQ20" s="29"/>
      <c r="AR20" s="28"/>
      <c r="AS20" s="29"/>
      <c r="AT20" s="29"/>
      <c r="AU20" s="29"/>
      <c r="AV20" s="29"/>
      <c r="AW20" s="29"/>
      <c r="AX20" s="29"/>
      <c r="AY20" s="29"/>
      <c r="AZ20" s="28"/>
      <c r="BA20" s="29"/>
      <c r="BB20" s="29"/>
      <c r="BC20" s="29">
        <v>169</v>
      </c>
      <c r="BD20" s="29"/>
      <c r="BE20" s="29"/>
      <c r="BF20" s="29"/>
      <c r="BG20" s="29"/>
      <c r="BH20" s="28"/>
      <c r="BI20" s="29"/>
      <c r="BJ20" s="29"/>
      <c r="BK20" s="29"/>
      <c r="BL20" s="29"/>
      <c r="BM20" s="29"/>
      <c r="BN20" s="29"/>
      <c r="BO20" s="29"/>
      <c r="BP20" s="9">
        <v>0</v>
      </c>
      <c r="BQ20" s="1" t="s">
        <v>3</v>
      </c>
      <c r="BR20" s="1" t="s">
        <v>0</v>
      </c>
      <c r="BS20" s="1" t="s">
        <v>0</v>
      </c>
      <c r="BT20" s="1" t="s">
        <v>0</v>
      </c>
      <c r="BU20" s="1" t="s">
        <v>22</v>
      </c>
      <c r="BW20" s="1">
        <f ca="1">INDIRECT("T20")+2*INDIRECT("AB20")+3*INDIRECT("AJ20")+4*INDIRECT("AR20")+5*INDIRECT("AZ20")+6*INDIRECT("BH20")</f>
        <v>0</v>
      </c>
      <c r="BX20" s="1">
        <v>0</v>
      </c>
      <c r="BY20" s="1">
        <f ca="1">INDIRECT("U20")+2*INDIRECT("AC20")+3*INDIRECT("AK20")+4*INDIRECT("AS20")+5*INDIRECT("BA20")+6*INDIRECT("BI20")</f>
        <v>0</v>
      </c>
      <c r="BZ20" s="1">
        <v>0</v>
      </c>
      <c r="CA20" s="1">
        <f ca="1">INDIRECT("V20")+2*INDIRECT("AD20")+3*INDIRECT("AL20")+4*INDIRECT("AT20")+5*INDIRECT("BB20")+6*INDIRECT("BJ20")</f>
        <v>0</v>
      </c>
      <c r="CB20" s="1">
        <v>0</v>
      </c>
      <c r="CC20" s="1">
        <f ca="1">INDIRECT("W20")+2*INDIRECT("AE20")+3*INDIRECT("AM20")+4*INDIRECT("AU20")+5*INDIRECT("BC20")+6*INDIRECT("BK20")</f>
        <v>2787</v>
      </c>
      <c r="CD20" s="1">
        <v>2787</v>
      </c>
      <c r="CE20" s="1">
        <f ca="1">INDIRECT("X20")+2*INDIRECT("AF20")+3*INDIRECT("AN20")+4*INDIRECT("AV20")+5*INDIRECT("BD20")+6*INDIRECT("BL20")</f>
        <v>0</v>
      </c>
      <c r="CF20" s="1">
        <v>0</v>
      </c>
      <c r="CG20" s="1">
        <f ca="1">INDIRECT("Y20")+2*INDIRECT("AG20")+3*INDIRECT("AO20")+4*INDIRECT("AW20")+5*INDIRECT("BE20")+6*INDIRECT("BM20")</f>
        <v>0</v>
      </c>
      <c r="CH20" s="1">
        <v>0</v>
      </c>
      <c r="CI20" s="1">
        <f ca="1">INDIRECT("Z20")+2*INDIRECT("AH20")+3*INDIRECT("AP20")+4*INDIRECT("AX20")+5*INDIRECT("BF20")+6*INDIRECT("BN20")</f>
        <v>0</v>
      </c>
      <c r="CJ20" s="1">
        <v>0</v>
      </c>
      <c r="CK20" s="1">
        <f ca="1">INDIRECT("AA20")+2*INDIRECT("AI20")+3*INDIRECT("AQ20")+4*INDIRECT("AY20")+5*INDIRECT("BG20")+6*INDIRECT("BO20")</f>
        <v>0</v>
      </c>
      <c r="CL20" s="1">
        <v>0</v>
      </c>
      <c r="CM20" s="1">
        <f ca="1">INDIRECT("T20")+2*INDIRECT("U20")+3*INDIRECT("V20")+4*INDIRECT("W20")+5*INDIRECT("X20")+6*INDIRECT("Y20")+7*INDIRECT("Z20")+8*INDIRECT("AA20")</f>
        <v>7768</v>
      </c>
      <c r="CN20" s="1">
        <v>7768</v>
      </c>
      <c r="CO20" s="1">
        <f ca="1">INDIRECT("AB20")+2*INDIRECT("AC20")+3*INDIRECT("AD20")+4*INDIRECT("AE20")+5*INDIRECT("AF20")+6*INDIRECT("AG20")+7*INDIRECT("AH20")+8*INDIRECT("AI20")</f>
        <v>0</v>
      </c>
      <c r="CP20" s="1">
        <v>0</v>
      </c>
      <c r="CQ20" s="1">
        <f ca="1">INDIRECT("AJ20")+2*INDIRECT("AK20")+3*INDIRECT("AL20")+4*INDIRECT("AM20")+5*INDIRECT("AN20")+6*INDIRECT("AO20")+7*INDIRECT("AP20")+8*INDIRECT("AQ20")</f>
        <v>0</v>
      </c>
      <c r="CR20" s="1">
        <v>0</v>
      </c>
      <c r="CS20" s="1">
        <f ca="1">INDIRECT("AR20")+2*INDIRECT("AS20")+3*INDIRECT("AT20")+4*INDIRECT("AU20")+5*INDIRECT("AV20")+6*INDIRECT("AW20")+7*INDIRECT("AX20")+8*INDIRECT("AY20")</f>
        <v>0</v>
      </c>
      <c r="CT20" s="1">
        <v>0</v>
      </c>
      <c r="CU20" s="1">
        <f ca="1">INDIRECT("AZ20")+2*INDIRECT("BA20")+3*INDIRECT("BB20")+4*INDIRECT("BC20")+5*INDIRECT("BD20")+6*INDIRECT("BE20")+7*INDIRECT("BF20")+8*INDIRECT("BG20")</f>
        <v>676</v>
      </c>
      <c r="CV20" s="1">
        <v>676</v>
      </c>
      <c r="CW20" s="1">
        <f ca="1">INDIRECT("BH20")+2*INDIRECT("BI20")+3*INDIRECT("BJ20")+4*INDIRECT("BK20")+5*INDIRECT("BL20")+6*INDIRECT("BM20")+7*INDIRECT("BN20")+8*INDIRECT("BO20")</f>
        <v>0</v>
      </c>
      <c r="CX20" s="1">
        <v>0</v>
      </c>
    </row>
    <row r="21" spans="1:102" ht="11.25">
      <c r="A21" s="25"/>
      <c r="B21" s="25"/>
      <c r="C21" s="27" t="s">
        <v>78</v>
      </c>
      <c r="D21" s="26" t="s">
        <v>0</v>
      </c>
      <c r="E21" s="1" t="s">
        <v>16</v>
      </c>
      <c r="F21" s="7">
        <f ca="1">INDIRECT("T21")+INDIRECT("AB21")+INDIRECT("AJ21")+INDIRECT("AR21")+INDIRECT("AZ21")+INDIRECT("BH21")</f>
        <v>0</v>
      </c>
      <c r="G21" s="6">
        <f ca="1">INDIRECT("U21")+INDIRECT("AC21")+INDIRECT("AK21")+INDIRECT("AS21")+INDIRECT("BA21")+INDIRECT("BI21")</f>
        <v>0</v>
      </c>
      <c r="H21" s="6">
        <f ca="1">INDIRECT("V21")+INDIRECT("AD21")+INDIRECT("AL21")+INDIRECT("AT21")+INDIRECT("BB21")+INDIRECT("BJ21")</f>
        <v>0</v>
      </c>
      <c r="I21" s="6">
        <f ca="1">INDIRECT("W21")+INDIRECT("AE21")+INDIRECT("AM21")+INDIRECT("AU21")+INDIRECT("BC21")+INDIRECT("BK21")</f>
        <v>0</v>
      </c>
      <c r="J21" s="6">
        <f ca="1">INDIRECT("X21")+INDIRECT("AF21")+INDIRECT("AN21")+INDIRECT("AV21")+INDIRECT("BD21")+INDIRECT("BL21")</f>
        <v>20716</v>
      </c>
      <c r="K21" s="6">
        <f ca="1">INDIRECT("Y21")+INDIRECT("AG21")+INDIRECT("AO21")+INDIRECT("AW21")+INDIRECT("BE21")+INDIRECT("BM21")</f>
        <v>0</v>
      </c>
      <c r="L21" s="6">
        <f ca="1">INDIRECT("Z21")+INDIRECT("AH21")+INDIRECT("AP21")+INDIRECT("AX21")+INDIRECT("BF21")+INDIRECT("BN21")</f>
        <v>0</v>
      </c>
      <c r="M21" s="6">
        <f ca="1">INDIRECT("AA21")+INDIRECT("AI21")+INDIRECT("AQ21")+INDIRECT("AY21")+INDIRECT("BG21")+INDIRECT("BO21")</f>
        <v>0</v>
      </c>
      <c r="N21" s="7">
        <f ca="1">INDIRECT("T21")+INDIRECT("U21")+INDIRECT("V21")+INDIRECT("W21")+INDIRECT("X21")+INDIRECT("Y21")+INDIRECT("Z21")+INDIRECT("AA21")</f>
        <v>0</v>
      </c>
      <c r="O21" s="6">
        <f ca="1">INDIRECT("AB21")+INDIRECT("AC21")+INDIRECT("AD21")+INDIRECT("AE21")+INDIRECT("AF21")+INDIRECT("AG21")+INDIRECT("AH21")+INDIRECT("AI21")</f>
        <v>20716</v>
      </c>
      <c r="P21" s="6">
        <f ca="1">INDIRECT("AJ21")+INDIRECT("AK21")+INDIRECT("AL21")+INDIRECT("AM21")+INDIRECT("AN21")+INDIRECT("AO21")+INDIRECT("AP21")+INDIRECT("AQ21")</f>
        <v>0</v>
      </c>
      <c r="Q21" s="6">
        <f ca="1">INDIRECT("AR21")+INDIRECT("AS21")+INDIRECT("AT21")+INDIRECT("AU21")+INDIRECT("AV21")+INDIRECT("AW21")+INDIRECT("AX21")+INDIRECT("AY21")</f>
        <v>0</v>
      </c>
      <c r="R21" s="6">
        <f ca="1">INDIRECT("AZ21")+INDIRECT("BA21")+INDIRECT("BB21")+INDIRECT("BC21")+INDIRECT("BD21")+INDIRECT("BE21")+INDIRECT("BF21")+INDIRECT("BG21")</f>
        <v>0</v>
      </c>
      <c r="S21" s="6">
        <f ca="1">INDIRECT("BH21")+INDIRECT("BI21")+INDIRECT("BJ21")+INDIRECT("BK21")+INDIRECT("BL21")+INDIRECT("BM21")+INDIRECT("BN21")+INDIRECT("BO21")</f>
        <v>0</v>
      </c>
      <c r="T21" s="28"/>
      <c r="U21" s="29"/>
      <c r="V21" s="29"/>
      <c r="W21" s="29"/>
      <c r="X21" s="29"/>
      <c r="Y21" s="29"/>
      <c r="Z21" s="29"/>
      <c r="AA21" s="29"/>
      <c r="AB21" s="28"/>
      <c r="AC21" s="29"/>
      <c r="AD21" s="29"/>
      <c r="AE21" s="29"/>
      <c r="AF21" s="29">
        <v>20716</v>
      </c>
      <c r="AG21" s="29"/>
      <c r="AH21" s="29"/>
      <c r="AI21" s="29"/>
      <c r="AJ21" s="28"/>
      <c r="AK21" s="29"/>
      <c r="AL21" s="29"/>
      <c r="AM21" s="29"/>
      <c r="AN21" s="29"/>
      <c r="AO21" s="29"/>
      <c r="AP21" s="29"/>
      <c r="AQ21" s="29"/>
      <c r="AR21" s="28"/>
      <c r="AS21" s="29"/>
      <c r="AT21" s="29"/>
      <c r="AU21" s="29"/>
      <c r="AV21" s="29"/>
      <c r="AW21" s="29"/>
      <c r="AX21" s="29"/>
      <c r="AY21" s="29"/>
      <c r="AZ21" s="28"/>
      <c r="BA21" s="29"/>
      <c r="BB21" s="29"/>
      <c r="BC21" s="29"/>
      <c r="BD21" s="29"/>
      <c r="BE21" s="29"/>
      <c r="BF21" s="29"/>
      <c r="BG21" s="29"/>
      <c r="BH21" s="28"/>
      <c r="BI21" s="29"/>
      <c r="BJ21" s="29"/>
      <c r="BK21" s="29"/>
      <c r="BL21" s="29"/>
      <c r="BM21" s="29"/>
      <c r="BN21" s="29"/>
      <c r="BO21" s="29"/>
      <c r="BP21" s="9">
        <v>0</v>
      </c>
      <c r="BQ21" s="1" t="s">
        <v>0</v>
      </c>
      <c r="BR21" s="1" t="s">
        <v>0</v>
      </c>
      <c r="BS21" s="1" t="s">
        <v>0</v>
      </c>
      <c r="BT21" s="1" t="s">
        <v>0</v>
      </c>
      <c r="BU21" s="1" t="s">
        <v>0</v>
      </c>
      <c r="BW21" s="1">
        <f ca="1">INDIRECT("T21")+2*INDIRECT("AB21")+3*INDIRECT("AJ21")+4*INDIRECT("AR21")+5*INDIRECT("AZ21")+6*INDIRECT("BH21")</f>
        <v>0</v>
      </c>
      <c r="BX21" s="1">
        <v>0</v>
      </c>
      <c r="BY21" s="1">
        <f ca="1">INDIRECT("U21")+2*INDIRECT("AC21")+3*INDIRECT("AK21")+4*INDIRECT("AS21")+5*INDIRECT("BA21")+6*INDIRECT("BI21")</f>
        <v>0</v>
      </c>
      <c r="BZ21" s="1">
        <v>0</v>
      </c>
      <c r="CA21" s="1">
        <f ca="1">INDIRECT("V21")+2*INDIRECT("AD21")+3*INDIRECT("AL21")+4*INDIRECT("AT21")+5*INDIRECT("BB21")+6*INDIRECT("BJ21")</f>
        <v>0</v>
      </c>
      <c r="CB21" s="1">
        <v>0</v>
      </c>
      <c r="CC21" s="1">
        <f ca="1">INDIRECT("W21")+2*INDIRECT("AE21")+3*INDIRECT("AM21")+4*INDIRECT("AU21")+5*INDIRECT("BC21")+6*INDIRECT("BK21")</f>
        <v>0</v>
      </c>
      <c r="CD21" s="1">
        <v>0</v>
      </c>
      <c r="CE21" s="1">
        <f ca="1">INDIRECT("X21")+2*INDIRECT("AF21")+3*INDIRECT("AN21")+4*INDIRECT("AV21")+5*INDIRECT("BD21")+6*INDIRECT("BL21")</f>
        <v>41432</v>
      </c>
      <c r="CF21" s="1">
        <v>41432</v>
      </c>
      <c r="CG21" s="1">
        <f ca="1">INDIRECT("Y21")+2*INDIRECT("AG21")+3*INDIRECT("AO21")+4*INDIRECT("AW21")+5*INDIRECT("BE21")+6*INDIRECT("BM21")</f>
        <v>0</v>
      </c>
      <c r="CH21" s="1">
        <v>0</v>
      </c>
      <c r="CI21" s="1">
        <f ca="1">INDIRECT("Z21")+2*INDIRECT("AH21")+3*INDIRECT("AP21")+4*INDIRECT("AX21")+5*INDIRECT("BF21")+6*INDIRECT("BN21")</f>
        <v>0</v>
      </c>
      <c r="CJ21" s="1">
        <v>0</v>
      </c>
      <c r="CK21" s="1">
        <f ca="1">INDIRECT("AA21")+2*INDIRECT("AI21")+3*INDIRECT("AQ21")+4*INDIRECT("AY21")+5*INDIRECT("BG21")+6*INDIRECT("BO21")</f>
        <v>0</v>
      </c>
      <c r="CL21" s="1">
        <v>0</v>
      </c>
      <c r="CM21" s="1">
        <f ca="1">INDIRECT("T21")+2*INDIRECT("U21")+3*INDIRECT("V21")+4*INDIRECT("W21")+5*INDIRECT("X21")+6*INDIRECT("Y21")+7*INDIRECT("Z21")+8*INDIRECT("AA21")</f>
        <v>0</v>
      </c>
      <c r="CN21" s="1">
        <v>0</v>
      </c>
      <c r="CO21" s="1">
        <f ca="1">INDIRECT("AB21")+2*INDIRECT("AC21")+3*INDIRECT("AD21")+4*INDIRECT("AE21")+5*INDIRECT("AF21")+6*INDIRECT("AG21")+7*INDIRECT("AH21")+8*INDIRECT("AI21")</f>
        <v>103580</v>
      </c>
      <c r="CP21" s="1">
        <v>103580</v>
      </c>
      <c r="CQ21" s="1">
        <f ca="1">INDIRECT("AJ21")+2*INDIRECT("AK21")+3*INDIRECT("AL21")+4*INDIRECT("AM21")+5*INDIRECT("AN21")+6*INDIRECT("AO21")+7*INDIRECT("AP21")+8*INDIRECT("AQ21")</f>
        <v>0</v>
      </c>
      <c r="CR21" s="1">
        <v>0</v>
      </c>
      <c r="CS21" s="1">
        <f ca="1">INDIRECT("AR21")+2*INDIRECT("AS21")+3*INDIRECT("AT21")+4*INDIRECT("AU21")+5*INDIRECT("AV21")+6*INDIRECT("AW21")+7*INDIRECT("AX21")+8*INDIRECT("AY21")</f>
        <v>0</v>
      </c>
      <c r="CT21" s="1">
        <v>0</v>
      </c>
      <c r="CU21" s="1">
        <f ca="1">INDIRECT("AZ21")+2*INDIRECT("BA21")+3*INDIRECT("BB21")+4*INDIRECT("BC21")+5*INDIRECT("BD21")+6*INDIRECT("BE21")+7*INDIRECT("BF21")+8*INDIRECT("BG21")</f>
        <v>0</v>
      </c>
      <c r="CV21" s="1">
        <v>0</v>
      </c>
      <c r="CW21" s="1">
        <f ca="1">INDIRECT("BH21")+2*INDIRECT("BI21")+3*INDIRECT("BJ21")+4*INDIRECT("BK21")+5*INDIRECT("BL21")+6*INDIRECT("BM21")+7*INDIRECT("BN21")+8*INDIRECT("BO21")</f>
        <v>0</v>
      </c>
      <c r="CX21" s="1">
        <v>0</v>
      </c>
    </row>
    <row r="22" spans="1:102" ht="11.25">
      <c r="A22" s="1" t="s">
        <v>0</v>
      </c>
      <c r="B22" s="1" t="s">
        <v>0</v>
      </c>
      <c r="C22" s="1" t="s">
        <v>0</v>
      </c>
      <c r="D22" s="1" t="s">
        <v>0</v>
      </c>
      <c r="E22" s="1" t="s">
        <v>23</v>
      </c>
      <c r="F22" s="7">
        <f ca="1">INDIRECT("T22")+INDIRECT("AB22")+INDIRECT("AJ22")+INDIRECT("AR22")+INDIRECT("AZ22")+INDIRECT("BH22")</f>
        <v>0</v>
      </c>
      <c r="G22" s="6">
        <f ca="1">INDIRECT("U22")+INDIRECT("AC22")+INDIRECT("AK22")+INDIRECT("AS22")+INDIRECT("BA22")+INDIRECT("BI22")</f>
        <v>146</v>
      </c>
      <c r="H22" s="6">
        <f ca="1">INDIRECT("V22")+INDIRECT("AD22")+INDIRECT("AL22")+INDIRECT("AT22")+INDIRECT("BB22")+INDIRECT("BJ22")</f>
        <v>0</v>
      </c>
      <c r="I22" s="6">
        <f ca="1">INDIRECT("W22")+INDIRECT("AE22")+INDIRECT("AM22")+INDIRECT("AU22")+INDIRECT("BC22")+INDIRECT("BK22")</f>
        <v>0</v>
      </c>
      <c r="J22" s="6">
        <f ca="1">INDIRECT("X22")+INDIRECT("AF22")+INDIRECT("AN22")+INDIRECT("AV22")+INDIRECT("BD22")+INDIRECT("BL22")</f>
        <v>0</v>
      </c>
      <c r="K22" s="6">
        <f ca="1">INDIRECT("Y22")+INDIRECT("AG22")+INDIRECT("AO22")+INDIRECT("AW22")+INDIRECT("BE22")+INDIRECT("BM22")</f>
        <v>0</v>
      </c>
      <c r="L22" s="6">
        <f ca="1">INDIRECT("Z22")+INDIRECT("AH22")+INDIRECT("AP22")+INDIRECT("AX22")+INDIRECT("BF22")+INDIRECT("BN22")</f>
        <v>0</v>
      </c>
      <c r="M22" s="6">
        <f ca="1">INDIRECT("AA22")+INDIRECT("AI22")+INDIRECT("AQ22")+INDIRECT("AY22")+INDIRECT("BG22")+INDIRECT("BO22")</f>
        <v>0</v>
      </c>
      <c r="N22" s="7">
        <f ca="1">INDIRECT("T22")+INDIRECT("U22")+INDIRECT("V22")+INDIRECT("W22")+INDIRECT("X22")+INDIRECT("Y22")+INDIRECT("Z22")+INDIRECT("AA22")</f>
        <v>0</v>
      </c>
      <c r="O22" s="6">
        <f ca="1">INDIRECT("AB22")+INDIRECT("AC22")+INDIRECT("AD22")+INDIRECT("AE22")+INDIRECT("AF22")+INDIRECT("AG22")+INDIRECT("AH22")+INDIRECT("AI22")</f>
        <v>0</v>
      </c>
      <c r="P22" s="6">
        <f ca="1">INDIRECT("AJ22")+INDIRECT("AK22")+INDIRECT("AL22")+INDIRECT("AM22")+INDIRECT("AN22")+INDIRECT("AO22")+INDIRECT("AP22")+INDIRECT("AQ22")</f>
        <v>146</v>
      </c>
      <c r="Q22" s="6">
        <f ca="1">INDIRECT("AR22")+INDIRECT("AS22")+INDIRECT("AT22")+INDIRECT("AU22")+INDIRECT("AV22")+INDIRECT("AW22")+INDIRECT("AX22")+INDIRECT("AY22")</f>
        <v>0</v>
      </c>
      <c r="R22" s="6">
        <f ca="1">INDIRECT("AZ22")+INDIRECT("BA22")+INDIRECT("BB22")+INDIRECT("BC22")+INDIRECT("BD22")+INDIRECT("BE22")+INDIRECT("BF22")+INDIRECT("BG22")</f>
        <v>0</v>
      </c>
      <c r="S22" s="6">
        <f ca="1">INDIRECT("BH22")+INDIRECT("BI22")+INDIRECT("BJ22")+INDIRECT("BK22")+INDIRECT("BL22")+INDIRECT("BM22")+INDIRECT("BN22")+INDIRECT("BO22")</f>
        <v>0</v>
      </c>
      <c r="T22" s="28"/>
      <c r="U22" s="29"/>
      <c r="V22" s="29"/>
      <c r="W22" s="29"/>
      <c r="X22" s="29"/>
      <c r="Y22" s="29"/>
      <c r="Z22" s="29"/>
      <c r="AA22" s="29"/>
      <c r="AB22" s="28"/>
      <c r="AC22" s="29"/>
      <c r="AD22" s="29"/>
      <c r="AE22" s="29"/>
      <c r="AF22" s="29"/>
      <c r="AG22" s="29"/>
      <c r="AH22" s="29"/>
      <c r="AI22" s="29"/>
      <c r="AJ22" s="28"/>
      <c r="AK22" s="29">
        <v>146</v>
      </c>
      <c r="AL22" s="29"/>
      <c r="AM22" s="29"/>
      <c r="AN22" s="29"/>
      <c r="AO22" s="29"/>
      <c r="AP22" s="29"/>
      <c r="AQ22" s="29"/>
      <c r="AR22" s="28"/>
      <c r="AS22" s="29"/>
      <c r="AT22" s="29"/>
      <c r="AU22" s="29"/>
      <c r="AV22" s="29"/>
      <c r="AW22" s="29"/>
      <c r="AX22" s="29"/>
      <c r="AY22" s="29"/>
      <c r="AZ22" s="28"/>
      <c r="BA22" s="29"/>
      <c r="BB22" s="29"/>
      <c r="BC22" s="29"/>
      <c r="BD22" s="29"/>
      <c r="BE22" s="29"/>
      <c r="BF22" s="29"/>
      <c r="BG22" s="29"/>
      <c r="BH22" s="28"/>
      <c r="BI22" s="29"/>
      <c r="BJ22" s="29"/>
      <c r="BK22" s="29"/>
      <c r="BL22" s="29"/>
      <c r="BM22" s="29"/>
      <c r="BN22" s="29"/>
      <c r="BO22" s="29"/>
      <c r="BP22" s="9">
        <v>0</v>
      </c>
      <c r="BQ22" s="1" t="s">
        <v>0</v>
      </c>
      <c r="BR22" s="1" t="s">
        <v>0</v>
      </c>
      <c r="BS22" s="1" t="s">
        <v>0</v>
      </c>
      <c r="BT22" s="1" t="s">
        <v>0</v>
      </c>
      <c r="BU22" s="1" t="s">
        <v>0</v>
      </c>
      <c r="BW22" s="1">
        <f ca="1">INDIRECT("T22")+2*INDIRECT("AB22")+3*INDIRECT("AJ22")+4*INDIRECT("AR22")+5*INDIRECT("AZ22")+6*INDIRECT("BH22")</f>
        <v>0</v>
      </c>
      <c r="BX22" s="1">
        <v>0</v>
      </c>
      <c r="BY22" s="1">
        <f ca="1">INDIRECT("U22")+2*INDIRECT("AC22")+3*INDIRECT("AK22")+4*INDIRECT("AS22")+5*INDIRECT("BA22")+6*INDIRECT("BI22")</f>
        <v>438</v>
      </c>
      <c r="BZ22" s="1">
        <v>438</v>
      </c>
      <c r="CA22" s="1">
        <f ca="1">INDIRECT("V22")+2*INDIRECT("AD22")+3*INDIRECT("AL22")+4*INDIRECT("AT22")+5*INDIRECT("BB22")+6*INDIRECT("BJ22")</f>
        <v>0</v>
      </c>
      <c r="CB22" s="1">
        <v>0</v>
      </c>
      <c r="CC22" s="1">
        <f ca="1">INDIRECT("W22")+2*INDIRECT("AE22")+3*INDIRECT("AM22")+4*INDIRECT("AU22")+5*INDIRECT("BC22")+6*INDIRECT("BK22")</f>
        <v>0</v>
      </c>
      <c r="CD22" s="1">
        <v>0</v>
      </c>
      <c r="CE22" s="1">
        <f ca="1">INDIRECT("X22")+2*INDIRECT("AF22")+3*INDIRECT("AN22")+4*INDIRECT("AV22")+5*INDIRECT("BD22")+6*INDIRECT("BL22")</f>
        <v>0</v>
      </c>
      <c r="CF22" s="1">
        <v>0</v>
      </c>
      <c r="CG22" s="1">
        <f ca="1">INDIRECT("Y22")+2*INDIRECT("AG22")+3*INDIRECT("AO22")+4*INDIRECT("AW22")+5*INDIRECT("BE22")+6*INDIRECT("BM22")</f>
        <v>0</v>
      </c>
      <c r="CH22" s="1">
        <v>0</v>
      </c>
      <c r="CI22" s="1">
        <f ca="1">INDIRECT("Z22")+2*INDIRECT("AH22")+3*INDIRECT("AP22")+4*INDIRECT("AX22")+5*INDIRECT("BF22")+6*INDIRECT("BN22")</f>
        <v>0</v>
      </c>
      <c r="CJ22" s="1">
        <v>0</v>
      </c>
      <c r="CK22" s="1">
        <f ca="1">INDIRECT("AA22")+2*INDIRECT("AI22")+3*INDIRECT("AQ22")+4*INDIRECT("AY22")+5*INDIRECT("BG22")+6*INDIRECT("BO22")</f>
        <v>0</v>
      </c>
      <c r="CL22" s="1">
        <v>0</v>
      </c>
      <c r="CM22" s="1">
        <f ca="1">INDIRECT("T22")+2*INDIRECT("U22")+3*INDIRECT("V22")+4*INDIRECT("W22")+5*INDIRECT("X22")+6*INDIRECT("Y22")+7*INDIRECT("Z22")+8*INDIRECT("AA22")</f>
        <v>0</v>
      </c>
      <c r="CN22" s="1">
        <v>0</v>
      </c>
      <c r="CO22" s="1">
        <f ca="1">INDIRECT("AB22")+2*INDIRECT("AC22")+3*INDIRECT("AD22")+4*INDIRECT("AE22")+5*INDIRECT("AF22")+6*INDIRECT("AG22")+7*INDIRECT("AH22")+8*INDIRECT("AI22")</f>
        <v>0</v>
      </c>
      <c r="CP22" s="1">
        <v>0</v>
      </c>
      <c r="CQ22" s="1">
        <f ca="1">INDIRECT("AJ22")+2*INDIRECT("AK22")+3*INDIRECT("AL22")+4*INDIRECT("AM22")+5*INDIRECT("AN22")+6*INDIRECT("AO22")+7*INDIRECT("AP22")+8*INDIRECT("AQ22")</f>
        <v>292</v>
      </c>
      <c r="CR22" s="1">
        <v>292</v>
      </c>
      <c r="CS22" s="1">
        <f ca="1">INDIRECT("AR22")+2*INDIRECT("AS22")+3*INDIRECT("AT22")+4*INDIRECT("AU22")+5*INDIRECT("AV22")+6*INDIRECT("AW22")+7*INDIRECT("AX22")+8*INDIRECT("AY22")</f>
        <v>0</v>
      </c>
      <c r="CT22" s="1">
        <v>0</v>
      </c>
      <c r="CU22" s="1">
        <f ca="1">INDIRECT("AZ22")+2*INDIRECT("BA22")+3*INDIRECT("BB22")+4*INDIRECT("BC22")+5*INDIRECT("BD22")+6*INDIRECT("BE22")+7*INDIRECT("BF22")+8*INDIRECT("BG22")</f>
        <v>0</v>
      </c>
      <c r="CV22" s="1">
        <v>0</v>
      </c>
      <c r="CW22" s="1">
        <f ca="1">INDIRECT("BH22")+2*INDIRECT("BI22")+3*INDIRECT("BJ22")+4*INDIRECT("BK22")+5*INDIRECT("BL22")+6*INDIRECT("BM22")+7*INDIRECT("BN22")+8*INDIRECT("BO22")</f>
        <v>0</v>
      </c>
      <c r="CX22" s="1">
        <v>0</v>
      </c>
    </row>
    <row r="23" spans="1:102" ht="11.25">
      <c r="A23" s="1" t="s">
        <v>0</v>
      </c>
      <c r="B23" s="1" t="s">
        <v>0</v>
      </c>
      <c r="C23" s="1" t="s">
        <v>0</v>
      </c>
      <c r="D23" s="1" t="s">
        <v>0</v>
      </c>
      <c r="E23" s="1" t="s">
        <v>24</v>
      </c>
      <c r="F23" s="7">
        <f ca="1">INDIRECT("T23")+INDIRECT("AB23")+INDIRECT("AJ23")+INDIRECT("AR23")+INDIRECT("AZ23")+INDIRECT("BH23")</f>
        <v>0</v>
      </c>
      <c r="G23" s="6">
        <f ca="1">INDIRECT("U23")+INDIRECT("AC23")+INDIRECT("AK23")+INDIRECT("AS23")+INDIRECT("BA23")+INDIRECT("BI23")</f>
        <v>200</v>
      </c>
      <c r="H23" s="6">
        <f ca="1">INDIRECT("V23")+INDIRECT("AD23")+INDIRECT("AL23")+INDIRECT("AT23")+INDIRECT("BB23")+INDIRECT("BJ23")</f>
        <v>253</v>
      </c>
      <c r="I23" s="6">
        <f ca="1">INDIRECT("W23")+INDIRECT("AE23")+INDIRECT("AM23")+INDIRECT("AU23")+INDIRECT("BC23")+INDIRECT("BK23")</f>
        <v>0</v>
      </c>
      <c r="J23" s="6">
        <f ca="1">INDIRECT("X23")+INDIRECT("AF23")+INDIRECT("AN23")+INDIRECT("AV23")+INDIRECT("BD23")+INDIRECT("BL23")</f>
        <v>0</v>
      </c>
      <c r="K23" s="6">
        <f ca="1">INDIRECT("Y23")+INDIRECT("AG23")+INDIRECT("AO23")+INDIRECT("AW23")+INDIRECT("BE23")+INDIRECT("BM23")</f>
        <v>0</v>
      </c>
      <c r="L23" s="6">
        <f ca="1">INDIRECT("Z23")+INDIRECT("AH23")+INDIRECT("AP23")+INDIRECT("AX23")+INDIRECT("BF23")+INDIRECT("BN23")</f>
        <v>0</v>
      </c>
      <c r="M23" s="6">
        <f ca="1">INDIRECT("AA23")+INDIRECT("AI23")+INDIRECT("AQ23")+INDIRECT("AY23")+INDIRECT("BG23")+INDIRECT("BO23")</f>
        <v>0</v>
      </c>
      <c r="N23" s="7">
        <f ca="1">INDIRECT("T23")+INDIRECT("U23")+INDIRECT("V23")+INDIRECT("W23")+INDIRECT("X23")+INDIRECT("Y23")+INDIRECT("Z23")+INDIRECT("AA23")</f>
        <v>0</v>
      </c>
      <c r="O23" s="6">
        <f ca="1">INDIRECT("AB23")+INDIRECT("AC23")+INDIRECT("AD23")+INDIRECT("AE23")+INDIRECT("AF23")+INDIRECT("AG23")+INDIRECT("AH23")+INDIRECT("AI23")</f>
        <v>0</v>
      </c>
      <c r="P23" s="6">
        <f ca="1">INDIRECT("AJ23")+INDIRECT("AK23")+INDIRECT("AL23")+INDIRECT("AM23")+INDIRECT("AN23")+INDIRECT("AO23")+INDIRECT("AP23")+INDIRECT("AQ23")</f>
        <v>200</v>
      </c>
      <c r="Q23" s="6">
        <f ca="1">INDIRECT("AR23")+INDIRECT("AS23")+INDIRECT("AT23")+INDIRECT("AU23")+INDIRECT("AV23")+INDIRECT("AW23")+INDIRECT("AX23")+INDIRECT("AY23")</f>
        <v>253</v>
      </c>
      <c r="R23" s="6">
        <f ca="1">INDIRECT("AZ23")+INDIRECT("BA23")+INDIRECT("BB23")+INDIRECT("BC23")+INDIRECT("BD23")+INDIRECT("BE23")+INDIRECT("BF23")+INDIRECT("BG23")</f>
        <v>0</v>
      </c>
      <c r="S23" s="6">
        <f ca="1">INDIRECT("BH23")+INDIRECT("BI23")+INDIRECT("BJ23")+INDIRECT("BK23")+INDIRECT("BL23")+INDIRECT("BM23")+INDIRECT("BN23")+INDIRECT("BO23")</f>
        <v>0</v>
      </c>
      <c r="T23" s="28"/>
      <c r="U23" s="29"/>
      <c r="V23" s="29"/>
      <c r="W23" s="29"/>
      <c r="X23" s="29"/>
      <c r="Y23" s="29"/>
      <c r="Z23" s="29"/>
      <c r="AA23" s="29"/>
      <c r="AB23" s="28"/>
      <c r="AC23" s="29"/>
      <c r="AD23" s="29"/>
      <c r="AE23" s="29"/>
      <c r="AF23" s="29"/>
      <c r="AG23" s="29"/>
      <c r="AH23" s="29"/>
      <c r="AI23" s="29"/>
      <c r="AJ23" s="28"/>
      <c r="AK23" s="29">
        <v>200</v>
      </c>
      <c r="AL23" s="29"/>
      <c r="AM23" s="29"/>
      <c r="AN23" s="29"/>
      <c r="AO23" s="29"/>
      <c r="AP23" s="29"/>
      <c r="AQ23" s="29"/>
      <c r="AR23" s="28"/>
      <c r="AS23" s="29"/>
      <c r="AT23" s="29">
        <v>253</v>
      </c>
      <c r="AU23" s="29"/>
      <c r="AV23" s="29"/>
      <c r="AW23" s="29"/>
      <c r="AX23" s="29"/>
      <c r="AY23" s="29"/>
      <c r="AZ23" s="28"/>
      <c r="BA23" s="29"/>
      <c r="BB23" s="29"/>
      <c r="BC23" s="29"/>
      <c r="BD23" s="29"/>
      <c r="BE23" s="29"/>
      <c r="BF23" s="29"/>
      <c r="BG23" s="29"/>
      <c r="BH23" s="28"/>
      <c r="BI23" s="29"/>
      <c r="BJ23" s="29"/>
      <c r="BK23" s="29"/>
      <c r="BL23" s="29"/>
      <c r="BM23" s="29"/>
      <c r="BN23" s="29"/>
      <c r="BO23" s="29"/>
      <c r="BP23" s="9">
        <v>0</v>
      </c>
      <c r="BQ23" s="1" t="s">
        <v>0</v>
      </c>
      <c r="BR23" s="1" t="s">
        <v>0</v>
      </c>
      <c r="BS23" s="1" t="s">
        <v>0</v>
      </c>
      <c r="BT23" s="1" t="s">
        <v>0</v>
      </c>
      <c r="BU23" s="1" t="s">
        <v>0</v>
      </c>
      <c r="BW23" s="1">
        <f ca="1">INDIRECT("T23")+2*INDIRECT("AB23")+3*INDIRECT("AJ23")+4*INDIRECT("AR23")+5*INDIRECT("AZ23")+6*INDIRECT("BH23")</f>
        <v>0</v>
      </c>
      <c r="BX23" s="1">
        <v>0</v>
      </c>
      <c r="BY23" s="1">
        <f ca="1">INDIRECT("U23")+2*INDIRECT("AC23")+3*INDIRECT("AK23")+4*INDIRECT("AS23")+5*INDIRECT("BA23")+6*INDIRECT("BI23")</f>
        <v>600</v>
      </c>
      <c r="BZ23" s="1">
        <v>600</v>
      </c>
      <c r="CA23" s="1">
        <f ca="1">INDIRECT("V23")+2*INDIRECT("AD23")+3*INDIRECT("AL23")+4*INDIRECT("AT23")+5*INDIRECT("BB23")+6*INDIRECT("BJ23")</f>
        <v>1012</v>
      </c>
      <c r="CB23" s="1">
        <v>1012</v>
      </c>
      <c r="CC23" s="1">
        <f ca="1">INDIRECT("W23")+2*INDIRECT("AE23")+3*INDIRECT("AM23")+4*INDIRECT("AU23")+5*INDIRECT("BC23")+6*INDIRECT("BK23")</f>
        <v>0</v>
      </c>
      <c r="CD23" s="1">
        <v>0</v>
      </c>
      <c r="CE23" s="1">
        <f ca="1">INDIRECT("X23")+2*INDIRECT("AF23")+3*INDIRECT("AN23")+4*INDIRECT("AV23")+5*INDIRECT("BD23")+6*INDIRECT("BL23")</f>
        <v>0</v>
      </c>
      <c r="CF23" s="1">
        <v>0</v>
      </c>
      <c r="CG23" s="1">
        <f ca="1">INDIRECT("Y23")+2*INDIRECT("AG23")+3*INDIRECT("AO23")+4*INDIRECT("AW23")+5*INDIRECT("BE23")+6*INDIRECT("BM23")</f>
        <v>0</v>
      </c>
      <c r="CH23" s="1">
        <v>0</v>
      </c>
      <c r="CI23" s="1">
        <f ca="1">INDIRECT("Z23")+2*INDIRECT("AH23")+3*INDIRECT("AP23")+4*INDIRECT("AX23")+5*INDIRECT("BF23")+6*INDIRECT("BN23")</f>
        <v>0</v>
      </c>
      <c r="CJ23" s="1">
        <v>0</v>
      </c>
      <c r="CK23" s="1">
        <f ca="1">INDIRECT("AA23")+2*INDIRECT("AI23")+3*INDIRECT("AQ23")+4*INDIRECT("AY23")+5*INDIRECT("BG23")+6*INDIRECT("BO23")</f>
        <v>0</v>
      </c>
      <c r="CL23" s="1">
        <v>0</v>
      </c>
      <c r="CM23" s="1">
        <f ca="1">INDIRECT("T23")+2*INDIRECT("U23")+3*INDIRECT("V23")+4*INDIRECT("W23")+5*INDIRECT("X23")+6*INDIRECT("Y23")+7*INDIRECT("Z23")+8*INDIRECT("AA23")</f>
        <v>0</v>
      </c>
      <c r="CN23" s="1">
        <v>0</v>
      </c>
      <c r="CO23" s="1">
        <f ca="1">INDIRECT("AB23")+2*INDIRECT("AC23")+3*INDIRECT("AD23")+4*INDIRECT("AE23")+5*INDIRECT("AF23")+6*INDIRECT("AG23")+7*INDIRECT("AH23")+8*INDIRECT("AI23")</f>
        <v>0</v>
      </c>
      <c r="CP23" s="1">
        <v>0</v>
      </c>
      <c r="CQ23" s="1">
        <f ca="1">INDIRECT("AJ23")+2*INDIRECT("AK23")+3*INDIRECT("AL23")+4*INDIRECT("AM23")+5*INDIRECT("AN23")+6*INDIRECT("AO23")+7*INDIRECT("AP23")+8*INDIRECT("AQ23")</f>
        <v>400</v>
      </c>
      <c r="CR23" s="1">
        <v>400</v>
      </c>
      <c r="CS23" s="1">
        <f ca="1">INDIRECT("AR23")+2*INDIRECT("AS23")+3*INDIRECT("AT23")+4*INDIRECT("AU23")+5*INDIRECT("AV23")+6*INDIRECT("AW23")+7*INDIRECT("AX23")+8*INDIRECT("AY23")</f>
        <v>759</v>
      </c>
      <c r="CT23" s="1">
        <v>759</v>
      </c>
      <c r="CU23" s="1">
        <f ca="1">INDIRECT("AZ23")+2*INDIRECT("BA23")+3*INDIRECT("BB23")+4*INDIRECT("BC23")+5*INDIRECT("BD23")+6*INDIRECT("BE23")+7*INDIRECT("BF23")+8*INDIRECT("BG23")</f>
        <v>0</v>
      </c>
      <c r="CV23" s="1">
        <v>0</v>
      </c>
      <c r="CW23" s="1">
        <f ca="1">INDIRECT("BH23")+2*INDIRECT("BI23")+3*INDIRECT("BJ23")+4*INDIRECT("BK23")+5*INDIRECT("BL23")+6*INDIRECT("BM23")+7*INDIRECT("BN23")+8*INDIRECT("BO23")</f>
        <v>0</v>
      </c>
      <c r="CX23" s="1">
        <v>0</v>
      </c>
    </row>
    <row r="24" spans="1:102" ht="11.25">
      <c r="A24" s="1" t="s">
        <v>0</v>
      </c>
      <c r="B24" s="1" t="s">
        <v>0</v>
      </c>
      <c r="C24" s="1" t="s">
        <v>0</v>
      </c>
      <c r="D24" s="1" t="s">
        <v>0</v>
      </c>
      <c r="E24" s="1" t="s">
        <v>24</v>
      </c>
      <c r="F24" s="7">
        <f ca="1">INDIRECT("T24")+INDIRECT("AB24")+INDIRECT("AJ24")+INDIRECT("AR24")+INDIRECT("AZ24")+INDIRECT("BH24")</f>
        <v>0</v>
      </c>
      <c r="G24" s="6">
        <f ca="1">INDIRECT("U24")+INDIRECT("AC24")+INDIRECT("AK24")+INDIRECT("AS24")+INDIRECT("BA24")+INDIRECT("BI24")</f>
        <v>201</v>
      </c>
      <c r="H24" s="6">
        <f ca="1">INDIRECT("V24")+INDIRECT("AD24")+INDIRECT("AL24")+INDIRECT("AT24")+INDIRECT("BB24")+INDIRECT("BJ24")</f>
        <v>144</v>
      </c>
      <c r="I24" s="6">
        <f ca="1">INDIRECT("W24")+INDIRECT("AE24")+INDIRECT("AM24")+INDIRECT("AU24")+INDIRECT("BC24")+INDIRECT("BK24")</f>
        <v>0</v>
      </c>
      <c r="J24" s="6">
        <f ca="1">INDIRECT("X24")+INDIRECT("AF24")+INDIRECT("AN24")+INDIRECT("AV24")+INDIRECT("BD24")+INDIRECT("BL24")</f>
        <v>0</v>
      </c>
      <c r="K24" s="6">
        <f ca="1">INDIRECT("Y24")+INDIRECT("AG24")+INDIRECT("AO24")+INDIRECT("AW24")+INDIRECT("BE24")+INDIRECT("BM24")</f>
        <v>0</v>
      </c>
      <c r="L24" s="6">
        <f ca="1">INDIRECT("Z24")+INDIRECT("AH24")+INDIRECT("AP24")+INDIRECT("AX24")+INDIRECT("BF24")+INDIRECT("BN24")</f>
        <v>0</v>
      </c>
      <c r="M24" s="6">
        <f ca="1">INDIRECT("AA24")+INDIRECT("AI24")+INDIRECT("AQ24")+INDIRECT("AY24")+INDIRECT("BG24")+INDIRECT("BO24")</f>
        <v>0</v>
      </c>
      <c r="N24" s="7">
        <f ca="1">INDIRECT("T24")+INDIRECT("U24")+INDIRECT("V24")+INDIRECT("W24")+INDIRECT("X24")+INDIRECT("Y24")+INDIRECT("Z24")+INDIRECT("AA24")</f>
        <v>0</v>
      </c>
      <c r="O24" s="6">
        <f ca="1">INDIRECT("AB24")+INDIRECT("AC24")+INDIRECT("AD24")+INDIRECT("AE24")+INDIRECT("AF24")+INDIRECT("AG24")+INDIRECT("AH24")+INDIRECT("AI24")</f>
        <v>0</v>
      </c>
      <c r="P24" s="6">
        <f ca="1">INDIRECT("AJ24")+INDIRECT("AK24")+INDIRECT("AL24")+INDIRECT("AM24")+INDIRECT("AN24")+INDIRECT("AO24")+INDIRECT("AP24")+INDIRECT("AQ24")</f>
        <v>300</v>
      </c>
      <c r="Q24" s="6">
        <f ca="1">INDIRECT("AR24")+INDIRECT("AS24")+INDIRECT("AT24")+INDIRECT("AU24")+INDIRECT("AV24")+INDIRECT("AW24")+INDIRECT("AX24")+INDIRECT("AY24")</f>
        <v>45</v>
      </c>
      <c r="R24" s="6">
        <f ca="1">INDIRECT("AZ24")+INDIRECT("BA24")+INDIRECT("BB24")+INDIRECT("BC24")+INDIRECT("BD24")+INDIRECT("BE24")+INDIRECT("BF24")+INDIRECT("BG24")</f>
        <v>0</v>
      </c>
      <c r="S24" s="6">
        <f ca="1">INDIRECT("BH24")+INDIRECT("BI24")+INDIRECT("BJ24")+INDIRECT("BK24")+INDIRECT("BL24")+INDIRECT("BM24")+INDIRECT("BN24")+INDIRECT("BO24")</f>
        <v>0</v>
      </c>
      <c r="T24" s="28"/>
      <c r="U24" s="29"/>
      <c r="V24" s="29"/>
      <c r="W24" s="29"/>
      <c r="X24" s="29"/>
      <c r="Y24" s="29"/>
      <c r="Z24" s="29"/>
      <c r="AA24" s="29"/>
      <c r="AB24" s="28"/>
      <c r="AC24" s="29"/>
      <c r="AD24" s="29"/>
      <c r="AE24" s="29"/>
      <c r="AF24" s="29"/>
      <c r="AG24" s="29"/>
      <c r="AH24" s="29"/>
      <c r="AI24" s="29"/>
      <c r="AJ24" s="28"/>
      <c r="AK24" s="29">
        <v>201</v>
      </c>
      <c r="AL24" s="29">
        <v>99</v>
      </c>
      <c r="AM24" s="29"/>
      <c r="AN24" s="29"/>
      <c r="AO24" s="29"/>
      <c r="AP24" s="29"/>
      <c r="AQ24" s="29"/>
      <c r="AR24" s="28"/>
      <c r="AS24" s="29"/>
      <c r="AT24" s="29">
        <v>45</v>
      </c>
      <c r="AU24" s="29"/>
      <c r="AV24" s="29"/>
      <c r="AW24" s="29"/>
      <c r="AX24" s="29"/>
      <c r="AY24" s="29"/>
      <c r="AZ24" s="28"/>
      <c r="BA24" s="29"/>
      <c r="BB24" s="29"/>
      <c r="BC24" s="29"/>
      <c r="BD24" s="29"/>
      <c r="BE24" s="29"/>
      <c r="BF24" s="29"/>
      <c r="BG24" s="29"/>
      <c r="BH24" s="28"/>
      <c r="BI24" s="29"/>
      <c r="BJ24" s="29"/>
      <c r="BK24" s="29"/>
      <c r="BL24" s="29"/>
      <c r="BM24" s="29"/>
      <c r="BN24" s="29"/>
      <c r="BO24" s="29"/>
      <c r="BP24" s="9">
        <v>0</v>
      </c>
      <c r="BQ24" s="1" t="s">
        <v>0</v>
      </c>
      <c r="BR24" s="1" t="s">
        <v>0</v>
      </c>
      <c r="BS24" s="1" t="s">
        <v>0</v>
      </c>
      <c r="BT24" s="1" t="s">
        <v>0</v>
      </c>
      <c r="BU24" s="1" t="s">
        <v>0</v>
      </c>
      <c r="BW24" s="1">
        <f ca="1">INDIRECT("T24")+2*INDIRECT("AB24")+3*INDIRECT("AJ24")+4*INDIRECT("AR24")+5*INDIRECT("AZ24")+6*INDIRECT("BH24")</f>
        <v>0</v>
      </c>
      <c r="BX24" s="1">
        <v>0</v>
      </c>
      <c r="BY24" s="1">
        <f ca="1">INDIRECT("U24")+2*INDIRECT("AC24")+3*INDIRECT("AK24")+4*INDIRECT("AS24")+5*INDIRECT("BA24")+6*INDIRECT("BI24")</f>
        <v>603</v>
      </c>
      <c r="BZ24" s="1">
        <v>603</v>
      </c>
      <c r="CA24" s="1">
        <f ca="1">INDIRECT("V24")+2*INDIRECT("AD24")+3*INDIRECT("AL24")+4*INDIRECT("AT24")+5*INDIRECT("BB24")+6*INDIRECT("BJ24")</f>
        <v>477</v>
      </c>
      <c r="CB24" s="1">
        <v>477</v>
      </c>
      <c r="CC24" s="1">
        <f ca="1">INDIRECT("W24")+2*INDIRECT("AE24")+3*INDIRECT("AM24")+4*INDIRECT("AU24")+5*INDIRECT("BC24")+6*INDIRECT("BK24")</f>
        <v>0</v>
      </c>
      <c r="CD24" s="1">
        <v>0</v>
      </c>
      <c r="CE24" s="1">
        <f ca="1">INDIRECT("X24")+2*INDIRECT("AF24")+3*INDIRECT("AN24")+4*INDIRECT("AV24")+5*INDIRECT("BD24")+6*INDIRECT("BL24")</f>
        <v>0</v>
      </c>
      <c r="CF24" s="1">
        <v>0</v>
      </c>
      <c r="CG24" s="1">
        <f ca="1">INDIRECT("Y24")+2*INDIRECT("AG24")+3*INDIRECT("AO24")+4*INDIRECT("AW24")+5*INDIRECT("BE24")+6*INDIRECT("BM24")</f>
        <v>0</v>
      </c>
      <c r="CH24" s="1">
        <v>0</v>
      </c>
      <c r="CI24" s="1">
        <f ca="1">INDIRECT("Z24")+2*INDIRECT("AH24")+3*INDIRECT("AP24")+4*INDIRECT("AX24")+5*INDIRECT("BF24")+6*INDIRECT("BN24")</f>
        <v>0</v>
      </c>
      <c r="CJ24" s="1">
        <v>0</v>
      </c>
      <c r="CK24" s="1">
        <f ca="1">INDIRECT("AA24")+2*INDIRECT("AI24")+3*INDIRECT("AQ24")+4*INDIRECT("AY24")+5*INDIRECT("BG24")+6*INDIRECT("BO24")</f>
        <v>0</v>
      </c>
      <c r="CL24" s="1">
        <v>0</v>
      </c>
      <c r="CM24" s="1">
        <f ca="1">INDIRECT("T24")+2*INDIRECT("U24")+3*INDIRECT("V24")+4*INDIRECT("W24")+5*INDIRECT("X24")+6*INDIRECT("Y24")+7*INDIRECT("Z24")+8*INDIRECT("AA24")</f>
        <v>0</v>
      </c>
      <c r="CN24" s="1">
        <v>0</v>
      </c>
      <c r="CO24" s="1">
        <f ca="1">INDIRECT("AB24")+2*INDIRECT("AC24")+3*INDIRECT("AD24")+4*INDIRECT("AE24")+5*INDIRECT("AF24")+6*INDIRECT("AG24")+7*INDIRECT("AH24")+8*INDIRECT("AI24")</f>
        <v>0</v>
      </c>
      <c r="CP24" s="1">
        <v>0</v>
      </c>
      <c r="CQ24" s="1">
        <f ca="1">INDIRECT("AJ24")+2*INDIRECT("AK24")+3*INDIRECT("AL24")+4*INDIRECT("AM24")+5*INDIRECT("AN24")+6*INDIRECT("AO24")+7*INDIRECT("AP24")+8*INDIRECT("AQ24")</f>
        <v>699</v>
      </c>
      <c r="CR24" s="1">
        <v>699</v>
      </c>
      <c r="CS24" s="1">
        <f ca="1">INDIRECT("AR24")+2*INDIRECT("AS24")+3*INDIRECT("AT24")+4*INDIRECT("AU24")+5*INDIRECT("AV24")+6*INDIRECT("AW24")+7*INDIRECT("AX24")+8*INDIRECT("AY24")</f>
        <v>135</v>
      </c>
      <c r="CT24" s="1">
        <v>135</v>
      </c>
      <c r="CU24" s="1">
        <f ca="1">INDIRECT("AZ24")+2*INDIRECT("BA24")+3*INDIRECT("BB24")+4*INDIRECT("BC24")+5*INDIRECT("BD24")+6*INDIRECT("BE24")+7*INDIRECT("BF24")+8*INDIRECT("BG24")</f>
        <v>0</v>
      </c>
      <c r="CV24" s="1">
        <v>0</v>
      </c>
      <c r="CW24" s="1">
        <f ca="1">INDIRECT("BH24")+2*INDIRECT("BI24")+3*INDIRECT("BJ24")+4*INDIRECT("BK24")+5*INDIRECT("BL24")+6*INDIRECT("BM24")+7*INDIRECT("BN24")+8*INDIRECT("BO24")</f>
        <v>0</v>
      </c>
      <c r="CX24" s="1">
        <v>0</v>
      </c>
    </row>
    <row r="25" spans="1:102" ht="11.25">
      <c r="A25" s="1" t="s">
        <v>0</v>
      </c>
      <c r="B25" s="1" t="s">
        <v>0</v>
      </c>
      <c r="C25" s="1" t="s">
        <v>0</v>
      </c>
      <c r="D25" s="1" t="s">
        <v>0</v>
      </c>
      <c r="E25" s="1" t="s">
        <v>11</v>
      </c>
      <c r="F25" s="7">
        <f ca="1">INDIRECT("T25")+INDIRECT("AB25")+INDIRECT("AJ25")+INDIRECT("AR25")+INDIRECT("AZ25")+INDIRECT("BH25")</f>
        <v>0</v>
      </c>
      <c r="G25" s="6">
        <f ca="1">INDIRECT("U25")+INDIRECT("AC25")+INDIRECT("AK25")+INDIRECT("AS25")+INDIRECT("BA25")+INDIRECT("BI25")</f>
        <v>200</v>
      </c>
      <c r="H25" s="6">
        <f ca="1">INDIRECT("V25")+INDIRECT("AD25")+INDIRECT("AL25")+INDIRECT("AT25")+INDIRECT("BB25")+INDIRECT("BJ25")</f>
        <v>15</v>
      </c>
      <c r="I25" s="6">
        <f ca="1">INDIRECT("W25")+INDIRECT("AE25")+INDIRECT("AM25")+INDIRECT("AU25")+INDIRECT("BC25")+INDIRECT("BK25")</f>
        <v>0</v>
      </c>
      <c r="J25" s="6">
        <f ca="1">INDIRECT("X25")+INDIRECT("AF25")+INDIRECT("AN25")+INDIRECT("AV25")+INDIRECT("BD25")+INDIRECT("BL25")</f>
        <v>0</v>
      </c>
      <c r="K25" s="6">
        <f ca="1">INDIRECT("Y25")+INDIRECT("AG25")+INDIRECT("AO25")+INDIRECT("AW25")+INDIRECT("BE25")+INDIRECT("BM25")</f>
        <v>0</v>
      </c>
      <c r="L25" s="6">
        <f ca="1">INDIRECT("Z25")+INDIRECT("AH25")+INDIRECT("AP25")+INDIRECT("AX25")+INDIRECT("BF25")+INDIRECT("BN25")</f>
        <v>0</v>
      </c>
      <c r="M25" s="6">
        <f ca="1">INDIRECT("AA25")+INDIRECT("AI25")+INDIRECT("AQ25")+INDIRECT("AY25")+INDIRECT("BG25")+INDIRECT("BO25")</f>
        <v>0</v>
      </c>
      <c r="N25" s="7">
        <f ca="1">INDIRECT("T25")+INDIRECT("U25")+INDIRECT("V25")+INDIRECT("W25")+INDIRECT("X25")+INDIRECT("Y25")+INDIRECT("Z25")+INDIRECT("AA25")</f>
        <v>0</v>
      </c>
      <c r="O25" s="6">
        <f ca="1">INDIRECT("AB25")+INDIRECT("AC25")+INDIRECT("AD25")+INDIRECT("AE25")+INDIRECT("AF25")+INDIRECT("AG25")+INDIRECT("AH25")+INDIRECT("AI25")</f>
        <v>0</v>
      </c>
      <c r="P25" s="6">
        <f ca="1">INDIRECT("AJ25")+INDIRECT("AK25")+INDIRECT("AL25")+INDIRECT("AM25")+INDIRECT("AN25")+INDIRECT("AO25")+INDIRECT("AP25")+INDIRECT("AQ25")</f>
        <v>200</v>
      </c>
      <c r="Q25" s="6">
        <f ca="1">INDIRECT("AR25")+INDIRECT("AS25")+INDIRECT("AT25")+INDIRECT("AU25")+INDIRECT("AV25")+INDIRECT("AW25")+INDIRECT("AX25")+INDIRECT("AY25")</f>
        <v>15</v>
      </c>
      <c r="R25" s="6">
        <f ca="1">INDIRECT("AZ25")+INDIRECT("BA25")+INDIRECT("BB25")+INDIRECT("BC25")+INDIRECT("BD25")+INDIRECT("BE25")+INDIRECT("BF25")+INDIRECT("BG25")</f>
        <v>0</v>
      </c>
      <c r="S25" s="6">
        <f ca="1">INDIRECT("BH25")+INDIRECT("BI25")+INDIRECT("BJ25")+INDIRECT("BK25")+INDIRECT("BL25")+INDIRECT("BM25")+INDIRECT("BN25")+INDIRECT("BO25")</f>
        <v>0</v>
      </c>
      <c r="T25" s="28"/>
      <c r="U25" s="29"/>
      <c r="V25" s="29"/>
      <c r="W25" s="29"/>
      <c r="X25" s="29"/>
      <c r="Y25" s="29"/>
      <c r="Z25" s="29"/>
      <c r="AA25" s="29"/>
      <c r="AB25" s="28"/>
      <c r="AC25" s="29"/>
      <c r="AD25" s="29"/>
      <c r="AE25" s="29"/>
      <c r="AF25" s="29"/>
      <c r="AG25" s="29"/>
      <c r="AH25" s="29"/>
      <c r="AI25" s="29"/>
      <c r="AJ25" s="28"/>
      <c r="AK25" s="29">
        <v>200</v>
      </c>
      <c r="AL25" s="29"/>
      <c r="AM25" s="29"/>
      <c r="AN25" s="29"/>
      <c r="AO25" s="29"/>
      <c r="AP25" s="29"/>
      <c r="AQ25" s="29"/>
      <c r="AR25" s="28"/>
      <c r="AS25" s="29"/>
      <c r="AT25" s="29">
        <v>15</v>
      </c>
      <c r="AU25" s="29"/>
      <c r="AV25" s="29"/>
      <c r="AW25" s="29"/>
      <c r="AX25" s="29"/>
      <c r="AY25" s="29"/>
      <c r="AZ25" s="28"/>
      <c r="BA25" s="29"/>
      <c r="BB25" s="29"/>
      <c r="BC25" s="29"/>
      <c r="BD25" s="29"/>
      <c r="BE25" s="29"/>
      <c r="BF25" s="29"/>
      <c r="BG25" s="29"/>
      <c r="BH25" s="28"/>
      <c r="BI25" s="29"/>
      <c r="BJ25" s="29"/>
      <c r="BK25" s="29"/>
      <c r="BL25" s="29"/>
      <c r="BM25" s="29"/>
      <c r="BN25" s="29"/>
      <c r="BO25" s="29"/>
      <c r="BP25" s="9">
        <v>0</v>
      </c>
      <c r="BQ25" s="1" t="s">
        <v>0</v>
      </c>
      <c r="BR25" s="1" t="s">
        <v>0</v>
      </c>
      <c r="BS25" s="1" t="s">
        <v>0</v>
      </c>
      <c r="BT25" s="1" t="s">
        <v>0</v>
      </c>
      <c r="BU25" s="1" t="s">
        <v>0</v>
      </c>
      <c r="BW25" s="1">
        <f ca="1">INDIRECT("T25")+2*INDIRECT("AB25")+3*INDIRECT("AJ25")+4*INDIRECT("AR25")+5*INDIRECT("AZ25")+6*INDIRECT("BH25")</f>
        <v>0</v>
      </c>
      <c r="BX25" s="1">
        <v>0</v>
      </c>
      <c r="BY25" s="1">
        <f ca="1">INDIRECT("U25")+2*INDIRECT("AC25")+3*INDIRECT("AK25")+4*INDIRECT("AS25")+5*INDIRECT("BA25")+6*INDIRECT("BI25")</f>
        <v>600</v>
      </c>
      <c r="BZ25" s="1">
        <v>600</v>
      </c>
      <c r="CA25" s="1">
        <f ca="1">INDIRECT("V25")+2*INDIRECT("AD25")+3*INDIRECT("AL25")+4*INDIRECT("AT25")+5*INDIRECT("BB25")+6*INDIRECT("BJ25")</f>
        <v>60</v>
      </c>
      <c r="CB25" s="1">
        <v>60</v>
      </c>
      <c r="CC25" s="1">
        <f ca="1">INDIRECT("W25")+2*INDIRECT("AE25")+3*INDIRECT("AM25")+4*INDIRECT("AU25")+5*INDIRECT("BC25")+6*INDIRECT("BK25")</f>
        <v>0</v>
      </c>
      <c r="CD25" s="1">
        <v>0</v>
      </c>
      <c r="CE25" s="1">
        <f ca="1">INDIRECT("X25")+2*INDIRECT("AF25")+3*INDIRECT("AN25")+4*INDIRECT("AV25")+5*INDIRECT("BD25")+6*INDIRECT("BL25")</f>
        <v>0</v>
      </c>
      <c r="CF25" s="1">
        <v>0</v>
      </c>
      <c r="CG25" s="1">
        <f ca="1">INDIRECT("Y25")+2*INDIRECT("AG25")+3*INDIRECT("AO25")+4*INDIRECT("AW25")+5*INDIRECT("BE25")+6*INDIRECT("BM25")</f>
        <v>0</v>
      </c>
      <c r="CH25" s="1">
        <v>0</v>
      </c>
      <c r="CI25" s="1">
        <f ca="1">INDIRECT("Z25")+2*INDIRECT("AH25")+3*INDIRECT("AP25")+4*INDIRECT("AX25")+5*INDIRECT("BF25")+6*INDIRECT("BN25")</f>
        <v>0</v>
      </c>
      <c r="CJ25" s="1">
        <v>0</v>
      </c>
      <c r="CK25" s="1">
        <f ca="1">INDIRECT("AA25")+2*INDIRECT("AI25")+3*INDIRECT("AQ25")+4*INDIRECT("AY25")+5*INDIRECT("BG25")+6*INDIRECT("BO25")</f>
        <v>0</v>
      </c>
      <c r="CL25" s="1">
        <v>0</v>
      </c>
      <c r="CM25" s="1">
        <f ca="1">INDIRECT("T25")+2*INDIRECT("U25")+3*INDIRECT("V25")+4*INDIRECT("W25")+5*INDIRECT("X25")+6*INDIRECT("Y25")+7*INDIRECT("Z25")+8*INDIRECT("AA25")</f>
        <v>0</v>
      </c>
      <c r="CN25" s="1">
        <v>0</v>
      </c>
      <c r="CO25" s="1">
        <f ca="1">INDIRECT("AB25")+2*INDIRECT("AC25")+3*INDIRECT("AD25")+4*INDIRECT("AE25")+5*INDIRECT("AF25")+6*INDIRECT("AG25")+7*INDIRECT("AH25")+8*INDIRECT("AI25")</f>
        <v>0</v>
      </c>
      <c r="CP25" s="1">
        <v>0</v>
      </c>
      <c r="CQ25" s="1">
        <f ca="1">INDIRECT("AJ25")+2*INDIRECT("AK25")+3*INDIRECT("AL25")+4*INDIRECT("AM25")+5*INDIRECT("AN25")+6*INDIRECT("AO25")+7*INDIRECT("AP25")+8*INDIRECT("AQ25")</f>
        <v>400</v>
      </c>
      <c r="CR25" s="1">
        <v>400</v>
      </c>
      <c r="CS25" s="1">
        <f ca="1">INDIRECT("AR25")+2*INDIRECT("AS25")+3*INDIRECT("AT25")+4*INDIRECT("AU25")+5*INDIRECT("AV25")+6*INDIRECT("AW25")+7*INDIRECT("AX25")+8*INDIRECT("AY25")</f>
        <v>45</v>
      </c>
      <c r="CT25" s="1">
        <v>45</v>
      </c>
      <c r="CU25" s="1">
        <f ca="1">INDIRECT("AZ25")+2*INDIRECT("BA25")+3*INDIRECT("BB25")+4*INDIRECT("BC25")+5*INDIRECT("BD25")+6*INDIRECT("BE25")+7*INDIRECT("BF25")+8*INDIRECT("BG25")</f>
        <v>0</v>
      </c>
      <c r="CV25" s="1">
        <v>0</v>
      </c>
      <c r="CW25" s="1">
        <f ca="1">INDIRECT("BH25")+2*INDIRECT("BI25")+3*INDIRECT("BJ25")+4*INDIRECT("BK25")+5*INDIRECT("BL25")+6*INDIRECT("BM25")+7*INDIRECT("BN25")+8*INDIRECT("BO25")</f>
        <v>0</v>
      </c>
      <c r="CX25" s="1">
        <v>0</v>
      </c>
    </row>
    <row r="26" spans="1:102" ht="11.25">
      <c r="A26" s="1" t="s">
        <v>0</v>
      </c>
      <c r="B26" s="1" t="s">
        <v>0</v>
      </c>
      <c r="C26" s="1" t="s">
        <v>0</v>
      </c>
      <c r="D26" s="1" t="s">
        <v>0</v>
      </c>
      <c r="E26" s="1" t="s">
        <v>11</v>
      </c>
      <c r="F26" s="7">
        <f ca="1">INDIRECT("T26")+INDIRECT("AB26")+INDIRECT("AJ26")+INDIRECT("AR26")+INDIRECT("AZ26")+INDIRECT("BH26")</f>
        <v>250</v>
      </c>
      <c r="G26" s="6">
        <f ca="1">INDIRECT("U26")+INDIRECT("AC26")+INDIRECT("AK26")+INDIRECT("AS26")+INDIRECT("BA26")+INDIRECT("BI26")</f>
        <v>77</v>
      </c>
      <c r="H26" s="6">
        <f ca="1">INDIRECT("V26")+INDIRECT("AD26")+INDIRECT("AL26")+INDIRECT("AT26")+INDIRECT("BB26")+INDIRECT("BJ26")</f>
        <v>236</v>
      </c>
      <c r="I26" s="6">
        <f ca="1">INDIRECT("W26")+INDIRECT("AE26")+INDIRECT("AM26")+INDIRECT("AU26")+INDIRECT("BC26")+INDIRECT("BK26")</f>
        <v>1445</v>
      </c>
      <c r="J26" s="6">
        <f ca="1">INDIRECT("X26")+INDIRECT("AF26")+INDIRECT("AN26")+INDIRECT("AV26")+INDIRECT("BD26")+INDIRECT("BL26")</f>
        <v>0</v>
      </c>
      <c r="K26" s="6">
        <f ca="1">INDIRECT("Y26")+INDIRECT("AG26")+INDIRECT("AO26")+INDIRECT("AW26")+INDIRECT("BE26")+INDIRECT("BM26")</f>
        <v>0</v>
      </c>
      <c r="L26" s="6">
        <f ca="1">INDIRECT("Z26")+INDIRECT("AH26")+INDIRECT("AP26")+INDIRECT("AX26")+INDIRECT("BF26")+INDIRECT("BN26")</f>
        <v>0</v>
      </c>
      <c r="M26" s="6">
        <f ca="1">INDIRECT("AA26")+INDIRECT("AI26")+INDIRECT("AQ26")+INDIRECT("AY26")+INDIRECT("BG26")+INDIRECT("BO26")</f>
        <v>0</v>
      </c>
      <c r="N26" s="7">
        <f ca="1">INDIRECT("T26")+INDIRECT("U26")+INDIRECT("V26")+INDIRECT("W26")+INDIRECT("X26")+INDIRECT("Y26")+INDIRECT("Z26")+INDIRECT("AA26")</f>
        <v>1168</v>
      </c>
      <c r="O26" s="6">
        <f ca="1">INDIRECT("AB26")+INDIRECT("AC26")+INDIRECT("AD26")+INDIRECT("AE26")+INDIRECT("AF26")+INDIRECT("AG26")+INDIRECT("AH26")+INDIRECT("AI26")</f>
        <v>0</v>
      </c>
      <c r="P26" s="6">
        <f ca="1">INDIRECT("AJ26")+INDIRECT("AK26")+INDIRECT("AL26")+INDIRECT("AM26")+INDIRECT("AN26")+INDIRECT("AO26")+INDIRECT("AP26")+INDIRECT("AQ26")</f>
        <v>327</v>
      </c>
      <c r="Q26" s="6">
        <f ca="1">INDIRECT("AR26")+INDIRECT("AS26")+INDIRECT("AT26")+INDIRECT("AU26")+INDIRECT("AV26")+INDIRECT("AW26")+INDIRECT("AX26")+INDIRECT("AY26")</f>
        <v>236</v>
      </c>
      <c r="R26" s="6">
        <f ca="1">INDIRECT("AZ26")+INDIRECT("BA26")+INDIRECT("BB26")+INDIRECT("BC26")+INDIRECT("BD26")+INDIRECT("BE26")+INDIRECT("BF26")+INDIRECT("BG26")</f>
        <v>277</v>
      </c>
      <c r="S26" s="6">
        <f ca="1">INDIRECT("BH26")+INDIRECT("BI26")+INDIRECT("BJ26")+INDIRECT("BK26")+INDIRECT("BL26")+INDIRECT("BM26")+INDIRECT("BN26")+INDIRECT("BO26")</f>
        <v>0</v>
      </c>
      <c r="T26" s="28"/>
      <c r="U26" s="29"/>
      <c r="V26" s="29"/>
      <c r="W26" s="29">
        <v>1168</v>
      </c>
      <c r="X26" s="29"/>
      <c r="Y26" s="29"/>
      <c r="Z26" s="29"/>
      <c r="AA26" s="29"/>
      <c r="AB26" s="28"/>
      <c r="AC26" s="29"/>
      <c r="AD26" s="29"/>
      <c r="AE26" s="29"/>
      <c r="AF26" s="29"/>
      <c r="AG26" s="29"/>
      <c r="AH26" s="29"/>
      <c r="AI26" s="29"/>
      <c r="AJ26" s="28">
        <v>250</v>
      </c>
      <c r="AK26" s="29">
        <v>77</v>
      </c>
      <c r="AL26" s="29"/>
      <c r="AM26" s="29"/>
      <c r="AN26" s="29"/>
      <c r="AO26" s="29"/>
      <c r="AP26" s="29"/>
      <c r="AQ26" s="29"/>
      <c r="AR26" s="28"/>
      <c r="AS26" s="29"/>
      <c r="AT26" s="29">
        <v>236</v>
      </c>
      <c r="AU26" s="29"/>
      <c r="AV26" s="29"/>
      <c r="AW26" s="29"/>
      <c r="AX26" s="29"/>
      <c r="AY26" s="29"/>
      <c r="AZ26" s="28"/>
      <c r="BA26" s="29"/>
      <c r="BB26" s="29"/>
      <c r="BC26" s="29">
        <v>277</v>
      </c>
      <c r="BD26" s="29"/>
      <c r="BE26" s="29"/>
      <c r="BF26" s="29"/>
      <c r="BG26" s="29"/>
      <c r="BH26" s="28"/>
      <c r="BI26" s="29"/>
      <c r="BJ26" s="29"/>
      <c r="BK26" s="29"/>
      <c r="BL26" s="29"/>
      <c r="BM26" s="29"/>
      <c r="BN26" s="29"/>
      <c r="BO26" s="29"/>
      <c r="BP26" s="9">
        <v>0</v>
      </c>
      <c r="BQ26" s="1" t="s">
        <v>0</v>
      </c>
      <c r="BR26" s="1" t="s">
        <v>0</v>
      </c>
      <c r="BS26" s="1" t="s">
        <v>0</v>
      </c>
      <c r="BT26" s="1" t="s">
        <v>0</v>
      </c>
      <c r="BU26" s="1" t="s">
        <v>0</v>
      </c>
      <c r="BW26" s="1">
        <f ca="1">INDIRECT("T26")+2*INDIRECT("AB26")+3*INDIRECT("AJ26")+4*INDIRECT("AR26")+5*INDIRECT("AZ26")+6*INDIRECT("BH26")</f>
        <v>750</v>
      </c>
      <c r="BX26" s="1">
        <v>750</v>
      </c>
      <c r="BY26" s="1">
        <f ca="1">INDIRECT("U26")+2*INDIRECT("AC26")+3*INDIRECT("AK26")+4*INDIRECT("AS26")+5*INDIRECT("BA26")+6*INDIRECT("BI26")</f>
        <v>231</v>
      </c>
      <c r="BZ26" s="1">
        <v>231</v>
      </c>
      <c r="CA26" s="1">
        <f ca="1">INDIRECT("V26")+2*INDIRECT("AD26")+3*INDIRECT("AL26")+4*INDIRECT("AT26")+5*INDIRECT("BB26")+6*INDIRECT("BJ26")</f>
        <v>944</v>
      </c>
      <c r="CB26" s="1">
        <v>944</v>
      </c>
      <c r="CC26" s="1">
        <f ca="1">INDIRECT("W26")+2*INDIRECT("AE26")+3*INDIRECT("AM26")+4*INDIRECT("AU26")+5*INDIRECT("BC26")+6*INDIRECT("BK26")</f>
        <v>2553</v>
      </c>
      <c r="CD26" s="1">
        <v>2553</v>
      </c>
      <c r="CE26" s="1">
        <f ca="1">INDIRECT("X26")+2*INDIRECT("AF26")+3*INDIRECT("AN26")+4*INDIRECT("AV26")+5*INDIRECT("BD26")+6*INDIRECT("BL26")</f>
        <v>0</v>
      </c>
      <c r="CF26" s="1">
        <v>0</v>
      </c>
      <c r="CG26" s="1">
        <f ca="1">INDIRECT("Y26")+2*INDIRECT("AG26")+3*INDIRECT("AO26")+4*INDIRECT("AW26")+5*INDIRECT("BE26")+6*INDIRECT("BM26")</f>
        <v>0</v>
      </c>
      <c r="CH26" s="1">
        <v>0</v>
      </c>
      <c r="CI26" s="1">
        <f ca="1">INDIRECT("Z26")+2*INDIRECT("AH26")+3*INDIRECT("AP26")+4*INDIRECT("AX26")+5*INDIRECT("BF26")+6*INDIRECT("BN26")</f>
        <v>0</v>
      </c>
      <c r="CJ26" s="1">
        <v>0</v>
      </c>
      <c r="CK26" s="1">
        <f ca="1">INDIRECT("AA26")+2*INDIRECT("AI26")+3*INDIRECT("AQ26")+4*INDIRECT("AY26")+5*INDIRECT("BG26")+6*INDIRECT("BO26")</f>
        <v>0</v>
      </c>
      <c r="CL26" s="1">
        <v>0</v>
      </c>
      <c r="CM26" s="1">
        <f ca="1">INDIRECT("T26")+2*INDIRECT("U26")+3*INDIRECT("V26")+4*INDIRECT("W26")+5*INDIRECT("X26")+6*INDIRECT("Y26")+7*INDIRECT("Z26")+8*INDIRECT("AA26")</f>
        <v>4672</v>
      </c>
      <c r="CN26" s="1">
        <v>4672</v>
      </c>
      <c r="CO26" s="1">
        <f ca="1">INDIRECT("AB26")+2*INDIRECT("AC26")+3*INDIRECT("AD26")+4*INDIRECT("AE26")+5*INDIRECT("AF26")+6*INDIRECT("AG26")+7*INDIRECT("AH26")+8*INDIRECT("AI26")</f>
        <v>0</v>
      </c>
      <c r="CP26" s="1">
        <v>0</v>
      </c>
      <c r="CQ26" s="1">
        <f ca="1">INDIRECT("AJ26")+2*INDIRECT("AK26")+3*INDIRECT("AL26")+4*INDIRECT("AM26")+5*INDIRECT("AN26")+6*INDIRECT("AO26")+7*INDIRECT("AP26")+8*INDIRECT("AQ26")</f>
        <v>404</v>
      </c>
      <c r="CR26" s="1">
        <v>404</v>
      </c>
      <c r="CS26" s="1">
        <f ca="1">INDIRECT("AR26")+2*INDIRECT("AS26")+3*INDIRECT("AT26")+4*INDIRECT("AU26")+5*INDIRECT("AV26")+6*INDIRECT("AW26")+7*INDIRECT("AX26")+8*INDIRECT("AY26")</f>
        <v>708</v>
      </c>
      <c r="CT26" s="1">
        <v>708</v>
      </c>
      <c r="CU26" s="1">
        <f ca="1">INDIRECT("AZ26")+2*INDIRECT("BA26")+3*INDIRECT("BB26")+4*INDIRECT("BC26")+5*INDIRECT("BD26")+6*INDIRECT("BE26")+7*INDIRECT("BF26")+8*INDIRECT("BG26")</f>
        <v>1108</v>
      </c>
      <c r="CV26" s="1">
        <v>1108</v>
      </c>
      <c r="CW26" s="1">
        <f ca="1">INDIRECT("BH26")+2*INDIRECT("BI26")+3*INDIRECT("BJ26")+4*INDIRECT("BK26")+5*INDIRECT("BL26")+6*INDIRECT("BM26")+7*INDIRECT("BN26")+8*INDIRECT("BO26")</f>
        <v>0</v>
      </c>
      <c r="CX26" s="1">
        <v>0</v>
      </c>
    </row>
    <row r="27" spans="1:73" ht="11.25">
      <c r="A27" s="1" t="s">
        <v>0</v>
      </c>
      <c r="B27" s="1" t="s">
        <v>0</v>
      </c>
      <c r="C27" s="1" t="s">
        <v>0</v>
      </c>
      <c r="D27" s="1" t="s">
        <v>0</v>
      </c>
      <c r="E27" s="1" t="s">
        <v>7</v>
      </c>
      <c r="F27" s="7">
        <f>SUM(F19:F26)</f>
        <v>250</v>
      </c>
      <c r="G27" s="6">
        <f>SUM(G19:G26)</f>
        <v>824</v>
      </c>
      <c r="H27" s="6">
        <f>SUM(H19:H26)</f>
        <v>648</v>
      </c>
      <c r="I27" s="6">
        <f>SUM(I19:I26)</f>
        <v>4743</v>
      </c>
      <c r="J27" s="6">
        <f>SUM(J19:J26)</f>
        <v>20716</v>
      </c>
      <c r="K27" s="6">
        <f>SUM(K19:K26)</f>
        <v>0</v>
      </c>
      <c r="L27" s="6">
        <f>SUM(L19:L26)</f>
        <v>0</v>
      </c>
      <c r="M27" s="6">
        <f>SUM(M19:M26)</f>
        <v>0</v>
      </c>
      <c r="N27" s="7">
        <f>SUM(N19:N26)</f>
        <v>3110</v>
      </c>
      <c r="O27" s="6">
        <f>SUM(O19:O26)</f>
        <v>20716</v>
      </c>
      <c r="P27" s="6">
        <f>SUM(P19:P26)</f>
        <v>1173</v>
      </c>
      <c r="Q27" s="6">
        <f>SUM(Q19:Q26)</f>
        <v>1736</v>
      </c>
      <c r="R27" s="6">
        <f>SUM(R19:R26)</f>
        <v>446</v>
      </c>
      <c r="S27" s="6">
        <f>SUM(S19:S26)</f>
        <v>0</v>
      </c>
      <c r="T27" s="8"/>
      <c r="U27" s="5"/>
      <c r="V27" s="5"/>
      <c r="W27" s="5"/>
      <c r="X27" s="5"/>
      <c r="Y27" s="5"/>
      <c r="Z27" s="5"/>
      <c r="AA27" s="5"/>
      <c r="AB27" s="8"/>
      <c r="AC27" s="5"/>
      <c r="AD27" s="5"/>
      <c r="AE27" s="5"/>
      <c r="AF27" s="5"/>
      <c r="AG27" s="5"/>
      <c r="AH27" s="5"/>
      <c r="AI27" s="5"/>
      <c r="AJ27" s="8"/>
      <c r="AK27" s="5"/>
      <c r="AL27" s="5"/>
      <c r="AM27" s="5"/>
      <c r="AN27" s="5"/>
      <c r="AO27" s="5"/>
      <c r="AP27" s="5"/>
      <c r="AQ27" s="5"/>
      <c r="AR27" s="8"/>
      <c r="AS27" s="5"/>
      <c r="AT27" s="5"/>
      <c r="AU27" s="5"/>
      <c r="AV27" s="5"/>
      <c r="AW27" s="5"/>
      <c r="AX27" s="5"/>
      <c r="AY27" s="5"/>
      <c r="AZ27" s="8"/>
      <c r="BA27" s="5"/>
      <c r="BB27" s="5"/>
      <c r="BC27" s="5"/>
      <c r="BD27" s="5"/>
      <c r="BE27" s="5"/>
      <c r="BF27" s="5"/>
      <c r="BG27" s="5"/>
      <c r="BH27" s="8"/>
      <c r="BI27" s="5"/>
      <c r="BJ27" s="5"/>
      <c r="BK27" s="5"/>
      <c r="BL27" s="5"/>
      <c r="BM27" s="5"/>
      <c r="BN27" s="5"/>
      <c r="BO27" s="5"/>
      <c r="BP27" s="9">
        <v>0</v>
      </c>
      <c r="BQ27" s="1" t="s">
        <v>0</v>
      </c>
      <c r="BR27" s="1" t="s">
        <v>0</v>
      </c>
      <c r="BS27" s="1" t="s">
        <v>0</v>
      </c>
      <c r="BT27" s="1" t="s">
        <v>0</v>
      </c>
      <c r="BU27" s="1" t="s">
        <v>0</v>
      </c>
    </row>
    <row r="28" spans="3:73" ht="11.25">
      <c r="C28" s="1" t="s">
        <v>0</v>
      </c>
      <c r="D28" s="1" t="s">
        <v>0</v>
      </c>
      <c r="E28" s="1" t="s">
        <v>0</v>
      </c>
      <c r="F28" s="7"/>
      <c r="G28" s="6"/>
      <c r="H28" s="6"/>
      <c r="I28" s="6"/>
      <c r="J28" s="6"/>
      <c r="K28" s="6"/>
      <c r="L28" s="6"/>
      <c r="M28" s="6"/>
      <c r="N28" s="7"/>
      <c r="O28" s="6"/>
      <c r="P28" s="6"/>
      <c r="Q28" s="6"/>
      <c r="R28" s="6"/>
      <c r="S28" s="6"/>
      <c r="T28" s="8"/>
      <c r="U28" s="5"/>
      <c r="V28" s="5"/>
      <c r="W28" s="5"/>
      <c r="X28" s="5"/>
      <c r="Y28" s="5"/>
      <c r="Z28" s="5"/>
      <c r="AA28" s="5"/>
      <c r="AB28" s="8"/>
      <c r="AC28" s="5"/>
      <c r="AD28" s="5"/>
      <c r="AE28" s="5"/>
      <c r="AF28" s="5"/>
      <c r="AG28" s="5"/>
      <c r="AH28" s="5"/>
      <c r="AI28" s="5"/>
      <c r="AJ28" s="8"/>
      <c r="AK28" s="5"/>
      <c r="AL28" s="5"/>
      <c r="AM28" s="5"/>
      <c r="AN28" s="5"/>
      <c r="AO28" s="5"/>
      <c r="AP28" s="5"/>
      <c r="AQ28" s="5"/>
      <c r="AR28" s="8"/>
      <c r="AS28" s="5"/>
      <c r="AT28" s="5"/>
      <c r="AU28" s="5"/>
      <c r="AV28" s="5"/>
      <c r="AW28" s="5"/>
      <c r="AX28" s="5"/>
      <c r="AY28" s="5"/>
      <c r="AZ28" s="8"/>
      <c r="BA28" s="5"/>
      <c r="BB28" s="5"/>
      <c r="BC28" s="5"/>
      <c r="BD28" s="5"/>
      <c r="BE28" s="5"/>
      <c r="BF28" s="5"/>
      <c r="BG28" s="5"/>
      <c r="BH28" s="8"/>
      <c r="BI28" s="5"/>
      <c r="BJ28" s="5"/>
      <c r="BK28" s="5"/>
      <c r="BL28" s="5"/>
      <c r="BM28" s="5"/>
      <c r="BN28" s="5"/>
      <c r="BO28" s="5"/>
      <c r="BP28" s="9"/>
      <c r="BT28" s="1" t="s">
        <v>0</v>
      </c>
      <c r="BU28" s="1" t="s">
        <v>0</v>
      </c>
    </row>
    <row r="29" spans="1:102" ht="11.25">
      <c r="A29" s="30" t="s">
        <v>1</v>
      </c>
      <c r="B29" s="31" t="str">
        <f>HYPERLINK("http://www.dot.ca.gov/hq/transprog/stip2004/ff_sheets/03-4776.xls","4776")</f>
        <v>4776</v>
      </c>
      <c r="C29" s="30" t="s">
        <v>25</v>
      </c>
      <c r="D29" s="30" t="s">
        <v>2</v>
      </c>
      <c r="E29" s="30" t="s">
        <v>3</v>
      </c>
      <c r="F29" s="32">
        <f ca="1">INDIRECT("T29")+INDIRECT("AB29")+INDIRECT("AJ29")+INDIRECT("AR29")+INDIRECT("AZ29")+INDIRECT("BH29")</f>
        <v>3616</v>
      </c>
      <c r="G29" s="33">
        <f ca="1">INDIRECT("U29")+INDIRECT("AC29")+INDIRECT("AK29")+INDIRECT("AS29")+INDIRECT("BA29")+INDIRECT("BI29")</f>
        <v>0</v>
      </c>
      <c r="H29" s="33">
        <f ca="1">INDIRECT("V29")+INDIRECT("AD29")+INDIRECT("AL29")+INDIRECT("AT29")+INDIRECT("BB29")+INDIRECT("BJ29")</f>
        <v>0</v>
      </c>
      <c r="I29" s="33">
        <f ca="1">INDIRECT("W29")+INDIRECT("AE29")+INDIRECT("AM29")+INDIRECT("AU29")+INDIRECT("BC29")+INDIRECT("BK29")</f>
        <v>6309</v>
      </c>
      <c r="J29" s="33">
        <f ca="1">INDIRECT("X29")+INDIRECT("AF29")+INDIRECT("AN29")+INDIRECT("AV29")+INDIRECT("BD29")+INDIRECT("BL29")</f>
        <v>0</v>
      </c>
      <c r="K29" s="33">
        <f ca="1">INDIRECT("Y29")+INDIRECT("AG29")+INDIRECT("AO29")+INDIRECT("AW29")+INDIRECT("BE29")+INDIRECT("BM29")</f>
        <v>0</v>
      </c>
      <c r="L29" s="33">
        <f ca="1">INDIRECT("Z29")+INDIRECT("AH29")+INDIRECT("AP29")+INDIRECT("AX29")+INDIRECT("BF29")+INDIRECT("BN29")</f>
        <v>0</v>
      </c>
      <c r="M29" s="33">
        <f ca="1">INDIRECT("AA29")+INDIRECT("AI29")+INDIRECT("AQ29")+INDIRECT("AY29")+INDIRECT("BG29")+INDIRECT("BO29")</f>
        <v>0</v>
      </c>
      <c r="N29" s="32">
        <f ca="1">INDIRECT("T29")+INDIRECT("U29")+INDIRECT("V29")+INDIRECT("W29")+INDIRECT("X29")+INDIRECT("Y29")+INDIRECT("Z29")+INDIRECT("AA29")</f>
        <v>1399</v>
      </c>
      <c r="O29" s="33">
        <f ca="1">INDIRECT("AB29")+INDIRECT("AC29")+INDIRECT("AD29")+INDIRECT("AE29")+INDIRECT("AF29")+INDIRECT("AG29")+INDIRECT("AH29")+INDIRECT("AI29")</f>
        <v>5117</v>
      </c>
      <c r="P29" s="33">
        <f ca="1">INDIRECT("AJ29")+INDIRECT("AK29")+INDIRECT("AL29")+INDIRECT("AM29")+INDIRECT("AN29")+INDIRECT("AO29")+INDIRECT("AP29")+INDIRECT("AQ29")</f>
        <v>300</v>
      </c>
      <c r="Q29" s="33">
        <f ca="1">INDIRECT("AR29")+INDIRECT("AS29")+INDIRECT("AT29")+INDIRECT("AU29")+INDIRECT("AV29")+INDIRECT("AW29")+INDIRECT("AX29")+INDIRECT("AY29")</f>
        <v>1239</v>
      </c>
      <c r="R29" s="33">
        <f ca="1">INDIRECT("AZ29")+INDIRECT("BA29")+INDIRECT("BB29")+INDIRECT("BC29")+INDIRECT("BD29")+INDIRECT("BE29")+INDIRECT("BF29")+INDIRECT("BG29")</f>
        <v>678</v>
      </c>
      <c r="S29" s="33">
        <f ca="1">INDIRECT("BH29")+INDIRECT("BI29")+INDIRECT("BJ29")+INDIRECT("BK29")+INDIRECT("BL29")+INDIRECT("BM29")+INDIRECT("BN29")+INDIRECT("BO29")</f>
        <v>1192</v>
      </c>
      <c r="T29" s="34">
        <v>1399</v>
      </c>
      <c r="U29" s="35"/>
      <c r="V29" s="35"/>
      <c r="W29" s="35"/>
      <c r="X29" s="35"/>
      <c r="Y29" s="35"/>
      <c r="Z29" s="35"/>
      <c r="AA29" s="35"/>
      <c r="AB29" s="34"/>
      <c r="AC29" s="35"/>
      <c r="AD29" s="35"/>
      <c r="AE29" s="35">
        <v>5117</v>
      </c>
      <c r="AF29" s="35"/>
      <c r="AG29" s="35"/>
      <c r="AH29" s="35"/>
      <c r="AI29" s="35"/>
      <c r="AJ29" s="34">
        <v>300</v>
      </c>
      <c r="AK29" s="35"/>
      <c r="AL29" s="35"/>
      <c r="AM29" s="35"/>
      <c r="AN29" s="35"/>
      <c r="AO29" s="35"/>
      <c r="AP29" s="35"/>
      <c r="AQ29" s="35"/>
      <c r="AR29" s="34">
        <v>1239</v>
      </c>
      <c r="AS29" s="35"/>
      <c r="AT29" s="35"/>
      <c r="AU29" s="35"/>
      <c r="AV29" s="35"/>
      <c r="AW29" s="35"/>
      <c r="AX29" s="35"/>
      <c r="AY29" s="35"/>
      <c r="AZ29" s="34">
        <v>678</v>
      </c>
      <c r="BA29" s="35"/>
      <c r="BB29" s="35"/>
      <c r="BC29" s="35"/>
      <c r="BD29" s="35"/>
      <c r="BE29" s="35"/>
      <c r="BF29" s="35"/>
      <c r="BG29" s="35"/>
      <c r="BH29" s="34"/>
      <c r="BI29" s="35"/>
      <c r="BJ29" s="35"/>
      <c r="BK29" s="35">
        <v>1192</v>
      </c>
      <c r="BL29" s="35"/>
      <c r="BM29" s="35"/>
      <c r="BN29" s="35"/>
      <c r="BO29" s="36"/>
      <c r="BP29" s="9">
        <v>10700000071</v>
      </c>
      <c r="BQ29" s="1" t="s">
        <v>3</v>
      </c>
      <c r="BR29" s="1" t="s">
        <v>0</v>
      </c>
      <c r="BS29" s="1" t="s">
        <v>0</v>
      </c>
      <c r="BT29" s="1" t="s">
        <v>0</v>
      </c>
      <c r="BU29" s="1" t="s">
        <v>22</v>
      </c>
      <c r="BW29" s="1">
        <f ca="1">INDIRECT("T29")+2*INDIRECT("AB29")+3*INDIRECT("AJ29")+4*INDIRECT("AR29")+5*INDIRECT("AZ29")+6*INDIRECT("BH29")</f>
        <v>10645</v>
      </c>
      <c r="BX29" s="1">
        <v>10645</v>
      </c>
      <c r="BY29" s="1">
        <f ca="1">INDIRECT("U29")+2*INDIRECT("AC29")+3*INDIRECT("AK29")+4*INDIRECT("AS29")+5*INDIRECT("BA29")+6*INDIRECT("BI29")</f>
        <v>0</v>
      </c>
      <c r="BZ29" s="1">
        <v>0</v>
      </c>
      <c r="CA29" s="1">
        <f ca="1">INDIRECT("V29")+2*INDIRECT("AD29")+3*INDIRECT("AL29")+4*INDIRECT("AT29")+5*INDIRECT("BB29")+6*INDIRECT("BJ29")</f>
        <v>0</v>
      </c>
      <c r="CB29" s="1">
        <v>0</v>
      </c>
      <c r="CC29" s="1">
        <f ca="1">INDIRECT("W29")+2*INDIRECT("AE29")+3*INDIRECT("AM29")+4*INDIRECT("AU29")+5*INDIRECT("BC29")+6*INDIRECT("BK29")</f>
        <v>17386</v>
      </c>
      <c r="CD29" s="1">
        <v>17386</v>
      </c>
      <c r="CE29" s="1">
        <f ca="1">INDIRECT("X29")+2*INDIRECT("AF29")+3*INDIRECT("AN29")+4*INDIRECT("AV29")+5*INDIRECT("BD29")+6*INDIRECT("BL29")</f>
        <v>0</v>
      </c>
      <c r="CF29" s="1">
        <v>0</v>
      </c>
      <c r="CG29" s="1">
        <f ca="1">INDIRECT("Y29")+2*INDIRECT("AG29")+3*INDIRECT("AO29")+4*INDIRECT("AW29")+5*INDIRECT("BE29")+6*INDIRECT("BM29")</f>
        <v>0</v>
      </c>
      <c r="CH29" s="1">
        <v>0</v>
      </c>
      <c r="CI29" s="1">
        <f ca="1">INDIRECT("Z29")+2*INDIRECT("AH29")+3*INDIRECT("AP29")+4*INDIRECT("AX29")+5*INDIRECT("BF29")+6*INDIRECT("BN29")</f>
        <v>0</v>
      </c>
      <c r="CJ29" s="1">
        <v>0</v>
      </c>
      <c r="CK29" s="1">
        <f ca="1">INDIRECT("AA29")+2*INDIRECT("AI29")+3*INDIRECT("AQ29")+4*INDIRECT("AY29")+5*INDIRECT("BG29")+6*INDIRECT("BO29")</f>
        <v>0</v>
      </c>
      <c r="CL29" s="1">
        <v>0</v>
      </c>
      <c r="CM29" s="1">
        <f ca="1">INDIRECT("T29")+2*INDIRECT("U29")+3*INDIRECT("V29")+4*INDIRECT("W29")+5*INDIRECT("X29")+6*INDIRECT("Y29")+7*INDIRECT("Z29")+8*INDIRECT("AA29")</f>
        <v>1399</v>
      </c>
      <c r="CN29" s="1">
        <v>1399</v>
      </c>
      <c r="CO29" s="1">
        <f ca="1">INDIRECT("AB29")+2*INDIRECT("AC29")+3*INDIRECT("AD29")+4*INDIRECT("AE29")+5*INDIRECT("AF29")+6*INDIRECT("AG29")+7*INDIRECT("AH29")+8*INDIRECT("AI29")</f>
        <v>20468</v>
      </c>
      <c r="CP29" s="1">
        <v>20468</v>
      </c>
      <c r="CQ29" s="1">
        <f ca="1">INDIRECT("AJ29")+2*INDIRECT("AK29")+3*INDIRECT("AL29")+4*INDIRECT("AM29")+5*INDIRECT("AN29")+6*INDIRECT("AO29")+7*INDIRECT("AP29")+8*INDIRECT("AQ29")</f>
        <v>300</v>
      </c>
      <c r="CR29" s="1">
        <v>300</v>
      </c>
      <c r="CS29" s="1">
        <f ca="1">INDIRECT("AR29")+2*INDIRECT("AS29")+3*INDIRECT("AT29")+4*INDIRECT("AU29")+5*INDIRECT("AV29")+6*INDIRECT("AW29")+7*INDIRECT("AX29")+8*INDIRECT("AY29")</f>
        <v>1239</v>
      </c>
      <c r="CT29" s="1">
        <v>1239</v>
      </c>
      <c r="CU29" s="1">
        <f ca="1">INDIRECT("AZ29")+2*INDIRECT("BA29")+3*INDIRECT("BB29")+4*INDIRECT("BC29")+5*INDIRECT("BD29")+6*INDIRECT("BE29")+7*INDIRECT("BF29")+8*INDIRECT("BG29")</f>
        <v>678</v>
      </c>
      <c r="CV29" s="1">
        <v>678</v>
      </c>
      <c r="CW29" s="1">
        <f ca="1">INDIRECT("BH29")+2*INDIRECT("BI29")+3*INDIRECT("BJ29")+4*INDIRECT("BK29")+5*INDIRECT("BL29")+6*INDIRECT("BM29")+7*INDIRECT("BN29")+8*INDIRECT("BO29")</f>
        <v>4768</v>
      </c>
      <c r="CX29" s="1">
        <v>4768</v>
      </c>
    </row>
    <row r="30" spans="1:102" ht="11.25">
      <c r="A30" s="1" t="s">
        <v>0</v>
      </c>
      <c r="B30" s="1" t="s">
        <v>26</v>
      </c>
      <c r="C30" s="1" t="s">
        <v>27</v>
      </c>
      <c r="D30" s="1" t="s">
        <v>28</v>
      </c>
      <c r="E30" s="1" t="s">
        <v>24</v>
      </c>
      <c r="F30" s="7">
        <f ca="1">INDIRECT("T30")+INDIRECT("AB30")+INDIRECT("AJ30")+INDIRECT("AR30")+INDIRECT("AZ30")+INDIRECT("BH30")</f>
        <v>76</v>
      </c>
      <c r="G30" s="6">
        <f ca="1">INDIRECT("U30")+INDIRECT("AC30")+INDIRECT("AK30")+INDIRECT("AS30")+INDIRECT("BA30")+INDIRECT("BI30")</f>
        <v>1834</v>
      </c>
      <c r="H30" s="6">
        <f ca="1">INDIRECT("V30")+INDIRECT("AD30")+INDIRECT("AL30")+INDIRECT("AT30")+INDIRECT("BB30")+INDIRECT("BJ30")</f>
        <v>0</v>
      </c>
      <c r="I30" s="6">
        <f ca="1">INDIRECT("W30")+INDIRECT("AE30")+INDIRECT("AM30")+INDIRECT("AU30")+INDIRECT("BC30")+INDIRECT("BK30")</f>
        <v>0</v>
      </c>
      <c r="J30" s="6">
        <f ca="1">INDIRECT("X30")+INDIRECT("AF30")+INDIRECT("AN30")+INDIRECT("AV30")+INDIRECT("BD30")+INDIRECT("BL30")</f>
        <v>0</v>
      </c>
      <c r="K30" s="6">
        <f ca="1">INDIRECT("Y30")+INDIRECT("AG30")+INDIRECT("AO30")+INDIRECT("AW30")+INDIRECT("BE30")+INDIRECT("BM30")</f>
        <v>0</v>
      </c>
      <c r="L30" s="6">
        <f ca="1">INDIRECT("Z30")+INDIRECT("AH30")+INDIRECT("AP30")+INDIRECT("AX30")+INDIRECT("BF30")+INDIRECT("BN30")</f>
        <v>0</v>
      </c>
      <c r="M30" s="6">
        <f ca="1">INDIRECT("AA30")+INDIRECT("AI30")+INDIRECT("AQ30")+INDIRECT("AY30")+INDIRECT("BG30")+INDIRECT("BO30")</f>
        <v>0</v>
      </c>
      <c r="N30" s="7">
        <f ca="1">INDIRECT("T30")+INDIRECT("U30")+INDIRECT("V30")+INDIRECT("W30")+INDIRECT("X30")+INDIRECT("Y30")+INDIRECT("Z30")+INDIRECT("AA30")</f>
        <v>76</v>
      </c>
      <c r="O30" s="6">
        <f ca="1">INDIRECT("AB30")+INDIRECT("AC30")+INDIRECT("AD30")+INDIRECT("AE30")+INDIRECT("AF30")+INDIRECT("AG30")+INDIRECT("AH30")+INDIRECT("AI30")</f>
        <v>1679</v>
      </c>
      <c r="P30" s="6">
        <f ca="1">INDIRECT("AJ30")+INDIRECT("AK30")+INDIRECT("AL30")+INDIRECT("AM30")+INDIRECT("AN30")+INDIRECT("AO30")+INDIRECT("AP30")+INDIRECT("AQ30")</f>
        <v>0</v>
      </c>
      <c r="Q30" s="6">
        <f ca="1">INDIRECT("AR30")+INDIRECT("AS30")+INDIRECT("AT30")+INDIRECT("AU30")+INDIRECT("AV30")+INDIRECT("AW30")+INDIRECT("AX30")+INDIRECT("AY30")</f>
        <v>0</v>
      </c>
      <c r="R30" s="6">
        <f ca="1">INDIRECT("AZ30")+INDIRECT("BA30")+INDIRECT("BB30")+INDIRECT("BC30")+INDIRECT("BD30")+INDIRECT("BE30")+INDIRECT("BF30")+INDIRECT("BG30")</f>
        <v>0</v>
      </c>
      <c r="S30" s="6">
        <f ca="1">INDIRECT("BH30")+INDIRECT("BI30")+INDIRECT("BJ30")+INDIRECT("BK30")+INDIRECT("BL30")+INDIRECT("BM30")+INDIRECT("BN30")+INDIRECT("BO30")</f>
        <v>155</v>
      </c>
      <c r="T30" s="28">
        <v>76</v>
      </c>
      <c r="U30" s="29"/>
      <c r="V30" s="29"/>
      <c r="W30" s="29"/>
      <c r="X30" s="29"/>
      <c r="Y30" s="29"/>
      <c r="Z30" s="29"/>
      <c r="AA30" s="29"/>
      <c r="AB30" s="28"/>
      <c r="AC30" s="29">
        <v>1679</v>
      </c>
      <c r="AD30" s="29"/>
      <c r="AE30" s="29"/>
      <c r="AF30" s="29"/>
      <c r="AG30" s="29"/>
      <c r="AH30" s="29"/>
      <c r="AI30" s="29"/>
      <c r="AJ30" s="28"/>
      <c r="AK30" s="29"/>
      <c r="AL30" s="29"/>
      <c r="AM30" s="29"/>
      <c r="AN30" s="29"/>
      <c r="AO30" s="29"/>
      <c r="AP30" s="29"/>
      <c r="AQ30" s="29"/>
      <c r="AR30" s="28"/>
      <c r="AS30" s="29"/>
      <c r="AT30" s="29"/>
      <c r="AU30" s="29"/>
      <c r="AV30" s="29"/>
      <c r="AW30" s="29"/>
      <c r="AX30" s="29"/>
      <c r="AY30" s="29"/>
      <c r="AZ30" s="28"/>
      <c r="BA30" s="29"/>
      <c r="BB30" s="29"/>
      <c r="BC30" s="29"/>
      <c r="BD30" s="29"/>
      <c r="BE30" s="29"/>
      <c r="BF30" s="29"/>
      <c r="BG30" s="29"/>
      <c r="BH30" s="28"/>
      <c r="BI30" s="29">
        <v>155</v>
      </c>
      <c r="BJ30" s="29"/>
      <c r="BK30" s="29"/>
      <c r="BL30" s="29"/>
      <c r="BM30" s="29"/>
      <c r="BN30" s="29"/>
      <c r="BO30" s="29"/>
      <c r="BP30" s="9">
        <v>0</v>
      </c>
      <c r="BQ30" s="1" t="s">
        <v>0</v>
      </c>
      <c r="BR30" s="1" t="s">
        <v>0</v>
      </c>
      <c r="BS30" s="1" t="s">
        <v>0</v>
      </c>
      <c r="BT30" s="1" t="s">
        <v>0</v>
      </c>
      <c r="BU30" s="1" t="s">
        <v>0</v>
      </c>
      <c r="BW30" s="1">
        <f ca="1">INDIRECT("T30")+2*INDIRECT("AB30")+3*INDIRECT("AJ30")+4*INDIRECT("AR30")+5*INDIRECT("AZ30")+6*INDIRECT("BH30")</f>
        <v>76</v>
      </c>
      <c r="BX30" s="1">
        <v>76</v>
      </c>
      <c r="BY30" s="1">
        <f ca="1">INDIRECT("U30")+2*INDIRECT("AC30")+3*INDIRECT("AK30")+4*INDIRECT("AS30")+5*INDIRECT("BA30")+6*INDIRECT("BI30")</f>
        <v>4288</v>
      </c>
      <c r="BZ30" s="1">
        <v>4288</v>
      </c>
      <c r="CA30" s="1">
        <f ca="1">INDIRECT("V30")+2*INDIRECT("AD30")+3*INDIRECT("AL30")+4*INDIRECT("AT30")+5*INDIRECT("BB30")+6*INDIRECT("BJ30")</f>
        <v>0</v>
      </c>
      <c r="CB30" s="1">
        <v>0</v>
      </c>
      <c r="CC30" s="1">
        <f ca="1">INDIRECT("W30")+2*INDIRECT("AE30")+3*INDIRECT("AM30")+4*INDIRECT("AU30")+5*INDIRECT("BC30")+6*INDIRECT("BK30")</f>
        <v>0</v>
      </c>
      <c r="CD30" s="1">
        <v>0</v>
      </c>
      <c r="CE30" s="1">
        <f ca="1">INDIRECT("X30")+2*INDIRECT("AF30")+3*INDIRECT("AN30")+4*INDIRECT("AV30")+5*INDIRECT("BD30")+6*INDIRECT("BL30")</f>
        <v>0</v>
      </c>
      <c r="CF30" s="1">
        <v>0</v>
      </c>
      <c r="CG30" s="1">
        <f ca="1">INDIRECT("Y30")+2*INDIRECT("AG30")+3*INDIRECT("AO30")+4*INDIRECT("AW30")+5*INDIRECT("BE30")+6*INDIRECT("BM30")</f>
        <v>0</v>
      </c>
      <c r="CH30" s="1">
        <v>0</v>
      </c>
      <c r="CI30" s="1">
        <f ca="1">INDIRECT("Z30")+2*INDIRECT("AH30")+3*INDIRECT("AP30")+4*INDIRECT("AX30")+5*INDIRECT("BF30")+6*INDIRECT("BN30")</f>
        <v>0</v>
      </c>
      <c r="CJ30" s="1">
        <v>0</v>
      </c>
      <c r="CK30" s="1">
        <f ca="1">INDIRECT("AA30")+2*INDIRECT("AI30")+3*INDIRECT("AQ30")+4*INDIRECT("AY30")+5*INDIRECT("BG30")+6*INDIRECT("BO30")</f>
        <v>0</v>
      </c>
      <c r="CL30" s="1">
        <v>0</v>
      </c>
      <c r="CM30" s="1">
        <f ca="1">INDIRECT("T30")+2*INDIRECT("U30")+3*INDIRECT("V30")+4*INDIRECT("W30")+5*INDIRECT("X30")+6*INDIRECT("Y30")+7*INDIRECT("Z30")+8*INDIRECT("AA30")</f>
        <v>76</v>
      </c>
      <c r="CN30" s="1">
        <v>76</v>
      </c>
      <c r="CO30" s="1">
        <f ca="1">INDIRECT("AB30")+2*INDIRECT("AC30")+3*INDIRECT("AD30")+4*INDIRECT("AE30")+5*INDIRECT("AF30")+6*INDIRECT("AG30")+7*INDIRECT("AH30")+8*INDIRECT("AI30")</f>
        <v>3358</v>
      </c>
      <c r="CP30" s="1">
        <v>3358</v>
      </c>
      <c r="CQ30" s="1">
        <f ca="1">INDIRECT("AJ30")+2*INDIRECT("AK30")+3*INDIRECT("AL30")+4*INDIRECT("AM30")+5*INDIRECT("AN30")+6*INDIRECT("AO30")+7*INDIRECT("AP30")+8*INDIRECT("AQ30")</f>
        <v>0</v>
      </c>
      <c r="CR30" s="1">
        <v>0</v>
      </c>
      <c r="CS30" s="1">
        <f ca="1">INDIRECT("AR30")+2*INDIRECT("AS30")+3*INDIRECT("AT30")+4*INDIRECT("AU30")+5*INDIRECT("AV30")+6*INDIRECT("AW30")+7*INDIRECT("AX30")+8*INDIRECT("AY30")</f>
        <v>0</v>
      </c>
      <c r="CT30" s="1">
        <v>0</v>
      </c>
      <c r="CU30" s="1">
        <f ca="1">INDIRECT("AZ30")+2*INDIRECT("BA30")+3*INDIRECT("BB30")+4*INDIRECT("BC30")+5*INDIRECT("BD30")+6*INDIRECT("BE30")+7*INDIRECT("BF30")+8*INDIRECT("BG30")</f>
        <v>0</v>
      </c>
      <c r="CV30" s="1">
        <v>0</v>
      </c>
      <c r="CW30" s="1">
        <f ca="1">INDIRECT("BH30")+2*INDIRECT("BI30")+3*INDIRECT("BJ30")+4*INDIRECT("BK30")+5*INDIRECT("BL30")+6*INDIRECT("BM30")+7*INDIRECT("BN30")+8*INDIRECT("BO30")</f>
        <v>310</v>
      </c>
      <c r="CX30" s="1">
        <v>310</v>
      </c>
    </row>
    <row r="31" spans="1:73" ht="11.25">
      <c r="A31" s="25"/>
      <c r="B31" s="25"/>
      <c r="C31" s="27" t="s">
        <v>78</v>
      </c>
      <c r="D31" s="26" t="s">
        <v>0</v>
      </c>
      <c r="E31" s="1" t="s">
        <v>7</v>
      </c>
      <c r="F31" s="7">
        <f>SUM(F29:F30)</f>
        <v>3692</v>
      </c>
      <c r="G31" s="6">
        <f>SUM(G29:G30)</f>
        <v>1834</v>
      </c>
      <c r="H31" s="6">
        <f>SUM(H29:H30)</f>
        <v>0</v>
      </c>
      <c r="I31" s="6">
        <f>SUM(I29:I30)</f>
        <v>6309</v>
      </c>
      <c r="J31" s="6">
        <f>SUM(J29:J30)</f>
        <v>0</v>
      </c>
      <c r="K31" s="6">
        <f>SUM(K29:K30)</f>
        <v>0</v>
      </c>
      <c r="L31" s="6">
        <f>SUM(L29:L30)</f>
        <v>0</v>
      </c>
      <c r="M31" s="6">
        <f>SUM(M29:M30)</f>
        <v>0</v>
      </c>
      <c r="N31" s="7">
        <f>SUM(N29:N30)</f>
        <v>1475</v>
      </c>
      <c r="O31" s="6">
        <f>SUM(O29:O30)</f>
        <v>6796</v>
      </c>
      <c r="P31" s="6">
        <f>SUM(P29:P30)</f>
        <v>300</v>
      </c>
      <c r="Q31" s="6">
        <f>SUM(Q29:Q30)</f>
        <v>1239</v>
      </c>
      <c r="R31" s="6">
        <f>SUM(R29:R30)</f>
        <v>678</v>
      </c>
      <c r="S31" s="6">
        <f>SUM(S29:S30)</f>
        <v>1347</v>
      </c>
      <c r="T31" s="8"/>
      <c r="U31" s="5"/>
      <c r="V31" s="5"/>
      <c r="W31" s="5"/>
      <c r="X31" s="5"/>
      <c r="Y31" s="5"/>
      <c r="Z31" s="5"/>
      <c r="AA31" s="5"/>
      <c r="AB31" s="8"/>
      <c r="AC31" s="5"/>
      <c r="AD31" s="5"/>
      <c r="AE31" s="5"/>
      <c r="AF31" s="5"/>
      <c r="AG31" s="5"/>
      <c r="AH31" s="5"/>
      <c r="AI31" s="5"/>
      <c r="AJ31" s="8"/>
      <c r="AK31" s="5"/>
      <c r="AL31" s="5"/>
      <c r="AM31" s="5"/>
      <c r="AN31" s="5"/>
      <c r="AO31" s="5"/>
      <c r="AP31" s="5"/>
      <c r="AQ31" s="5"/>
      <c r="AR31" s="8"/>
      <c r="AS31" s="5"/>
      <c r="AT31" s="5"/>
      <c r="AU31" s="5"/>
      <c r="AV31" s="5"/>
      <c r="AW31" s="5"/>
      <c r="AX31" s="5"/>
      <c r="AY31" s="5"/>
      <c r="AZ31" s="8"/>
      <c r="BA31" s="5"/>
      <c r="BB31" s="5"/>
      <c r="BC31" s="5"/>
      <c r="BD31" s="5"/>
      <c r="BE31" s="5"/>
      <c r="BF31" s="5"/>
      <c r="BG31" s="5"/>
      <c r="BH31" s="8"/>
      <c r="BI31" s="5"/>
      <c r="BJ31" s="5"/>
      <c r="BK31" s="5"/>
      <c r="BL31" s="5"/>
      <c r="BM31" s="5"/>
      <c r="BN31" s="5"/>
      <c r="BO31" s="5"/>
      <c r="BP31" s="9">
        <v>0</v>
      </c>
      <c r="BQ31" s="1" t="s">
        <v>0</v>
      </c>
      <c r="BR31" s="1" t="s">
        <v>0</v>
      </c>
      <c r="BS31" s="1" t="s">
        <v>0</v>
      </c>
      <c r="BT31" s="1" t="s">
        <v>0</v>
      </c>
      <c r="BU31" s="1" t="s">
        <v>0</v>
      </c>
    </row>
    <row r="32" spans="3:73" ht="11.25">
      <c r="C32" s="1" t="s">
        <v>0</v>
      </c>
      <c r="D32" s="1" t="s">
        <v>0</v>
      </c>
      <c r="E32" s="1" t="s">
        <v>0</v>
      </c>
      <c r="F32" s="7"/>
      <c r="G32" s="6"/>
      <c r="H32" s="6"/>
      <c r="I32" s="6"/>
      <c r="J32" s="6"/>
      <c r="K32" s="6"/>
      <c r="L32" s="6"/>
      <c r="M32" s="6"/>
      <c r="N32" s="7"/>
      <c r="O32" s="6"/>
      <c r="P32" s="6"/>
      <c r="Q32" s="6"/>
      <c r="R32" s="6"/>
      <c r="S32" s="6"/>
      <c r="T32" s="8"/>
      <c r="U32" s="5"/>
      <c r="V32" s="5"/>
      <c r="W32" s="5"/>
      <c r="X32" s="5"/>
      <c r="Y32" s="5"/>
      <c r="Z32" s="5"/>
      <c r="AA32" s="5"/>
      <c r="AB32" s="8"/>
      <c r="AC32" s="5"/>
      <c r="AD32" s="5"/>
      <c r="AE32" s="5"/>
      <c r="AF32" s="5"/>
      <c r="AG32" s="5"/>
      <c r="AH32" s="5"/>
      <c r="AI32" s="5"/>
      <c r="AJ32" s="8"/>
      <c r="AK32" s="5"/>
      <c r="AL32" s="5"/>
      <c r="AM32" s="5"/>
      <c r="AN32" s="5"/>
      <c r="AO32" s="5"/>
      <c r="AP32" s="5"/>
      <c r="AQ32" s="5"/>
      <c r="AR32" s="8"/>
      <c r="AS32" s="5"/>
      <c r="AT32" s="5"/>
      <c r="AU32" s="5"/>
      <c r="AV32" s="5"/>
      <c r="AW32" s="5"/>
      <c r="AX32" s="5"/>
      <c r="AY32" s="5"/>
      <c r="AZ32" s="8"/>
      <c r="BA32" s="5"/>
      <c r="BB32" s="5"/>
      <c r="BC32" s="5"/>
      <c r="BD32" s="5"/>
      <c r="BE32" s="5"/>
      <c r="BF32" s="5"/>
      <c r="BG32" s="5"/>
      <c r="BH32" s="8"/>
      <c r="BI32" s="5"/>
      <c r="BJ32" s="5"/>
      <c r="BK32" s="5"/>
      <c r="BL32" s="5"/>
      <c r="BM32" s="5"/>
      <c r="BN32" s="5"/>
      <c r="BO32" s="5"/>
      <c r="BP32" s="9"/>
      <c r="BT32" s="1" t="s">
        <v>0</v>
      </c>
      <c r="BU32" s="1" t="s">
        <v>0</v>
      </c>
    </row>
    <row r="33" spans="1:102" ht="11.25">
      <c r="A33" s="30" t="s">
        <v>1</v>
      </c>
      <c r="B33" s="31" t="str">
        <f>HYPERLINK("http://www.dot.ca.gov/hq/transprog/stip2004/ff_sheets/03-0145m.xls","0145M")</f>
        <v>0145M</v>
      </c>
      <c r="C33" s="30" t="s">
        <v>29</v>
      </c>
      <c r="D33" s="30" t="s">
        <v>2</v>
      </c>
      <c r="E33" s="30" t="s">
        <v>3</v>
      </c>
      <c r="F33" s="32">
        <f ca="1">INDIRECT("T33")+INDIRECT("AB33")+INDIRECT("AJ33")+INDIRECT("AR33")+INDIRECT("AZ33")+INDIRECT("BH33")</f>
        <v>12257</v>
      </c>
      <c r="G33" s="33">
        <f ca="1">INDIRECT("U33")+INDIRECT("AC33")+INDIRECT("AK33")+INDIRECT("AS33")+INDIRECT("BA33")+INDIRECT("BI33")</f>
        <v>0</v>
      </c>
      <c r="H33" s="33">
        <f ca="1">INDIRECT("V33")+INDIRECT("AD33")+INDIRECT("AL33")+INDIRECT("AT33")+INDIRECT("BB33")+INDIRECT("BJ33")</f>
        <v>0</v>
      </c>
      <c r="I33" s="33">
        <f ca="1">INDIRECT("W33")+INDIRECT("AE33")+INDIRECT("AM33")+INDIRECT("AU33")+INDIRECT("BC33")+INDIRECT("BK33")</f>
        <v>0</v>
      </c>
      <c r="J33" s="33">
        <f ca="1">INDIRECT("X33")+INDIRECT("AF33")+INDIRECT("AN33")+INDIRECT("AV33")+INDIRECT("BD33")+INDIRECT("BL33")</f>
        <v>0</v>
      </c>
      <c r="K33" s="33">
        <f ca="1">INDIRECT("Y33")+INDIRECT("AG33")+INDIRECT("AO33")+INDIRECT("AW33")+INDIRECT("BE33")+INDIRECT("BM33")</f>
        <v>72082</v>
      </c>
      <c r="L33" s="33">
        <f ca="1">INDIRECT("Z33")+INDIRECT("AH33")+INDIRECT("AP33")+INDIRECT("AX33")+INDIRECT("BF33")+INDIRECT("BN33")</f>
        <v>0</v>
      </c>
      <c r="M33" s="33">
        <f ca="1">INDIRECT("AA33")+INDIRECT("AI33")+INDIRECT("AQ33")+INDIRECT("AY33")+INDIRECT("BG33")+INDIRECT("BO33")</f>
        <v>0</v>
      </c>
      <c r="N33" s="32">
        <f ca="1">INDIRECT("T33")+INDIRECT("U33")+INDIRECT("V33")+INDIRECT("W33")+INDIRECT("X33")+INDIRECT("Y33")+INDIRECT("Z33")+INDIRECT("AA33")</f>
        <v>8788</v>
      </c>
      <c r="O33" s="33">
        <f ca="1">INDIRECT("AB33")+INDIRECT("AC33")+INDIRECT("AD33")+INDIRECT("AE33")+INDIRECT("AF33")+INDIRECT("AG33")+INDIRECT("AH33")+INDIRECT("AI33")</f>
        <v>65982</v>
      </c>
      <c r="P33" s="33">
        <f ca="1">INDIRECT("AJ33")+INDIRECT("AK33")+INDIRECT("AL33")+INDIRECT("AM33")+INDIRECT("AN33")+INDIRECT("AO33")+INDIRECT("AP33")+INDIRECT("AQ33")</f>
        <v>750</v>
      </c>
      <c r="Q33" s="33">
        <f ca="1">INDIRECT("AR33")+INDIRECT("AS33")+INDIRECT("AT33")+INDIRECT("AU33")+INDIRECT("AV33")+INDIRECT("AW33")+INDIRECT("AX33")+INDIRECT("AY33")</f>
        <v>1369</v>
      </c>
      <c r="R33" s="33">
        <f ca="1">INDIRECT("AZ33")+INDIRECT("BA33")+INDIRECT("BB33")+INDIRECT("BC33")+INDIRECT("BD33")+INDIRECT("BE33")+INDIRECT("BF33")+INDIRECT("BG33")</f>
        <v>1350</v>
      </c>
      <c r="S33" s="33">
        <f ca="1">INDIRECT("BH33")+INDIRECT("BI33")+INDIRECT("BJ33")+INDIRECT("BK33")+INDIRECT("BL33")+INDIRECT("BM33")+INDIRECT("BN33")+INDIRECT("BO33")</f>
        <v>6100</v>
      </c>
      <c r="T33" s="34">
        <v>8788</v>
      </c>
      <c r="U33" s="35"/>
      <c r="V33" s="35"/>
      <c r="W33" s="35"/>
      <c r="X33" s="35"/>
      <c r="Y33" s="35"/>
      <c r="Z33" s="35"/>
      <c r="AA33" s="35"/>
      <c r="AB33" s="34"/>
      <c r="AC33" s="35"/>
      <c r="AD33" s="35"/>
      <c r="AE33" s="35"/>
      <c r="AF33" s="35"/>
      <c r="AG33" s="35">
        <v>65982</v>
      </c>
      <c r="AH33" s="35"/>
      <c r="AI33" s="35"/>
      <c r="AJ33" s="34">
        <v>750</v>
      </c>
      <c r="AK33" s="35"/>
      <c r="AL33" s="35"/>
      <c r="AM33" s="35"/>
      <c r="AN33" s="35"/>
      <c r="AO33" s="35"/>
      <c r="AP33" s="35"/>
      <c r="AQ33" s="35"/>
      <c r="AR33" s="34">
        <v>1369</v>
      </c>
      <c r="AS33" s="35"/>
      <c r="AT33" s="35"/>
      <c r="AU33" s="35"/>
      <c r="AV33" s="35"/>
      <c r="AW33" s="35"/>
      <c r="AX33" s="35"/>
      <c r="AY33" s="35"/>
      <c r="AZ33" s="34">
        <v>1350</v>
      </c>
      <c r="BA33" s="35"/>
      <c r="BB33" s="35"/>
      <c r="BC33" s="35"/>
      <c r="BD33" s="35"/>
      <c r="BE33" s="35"/>
      <c r="BF33" s="35"/>
      <c r="BG33" s="35"/>
      <c r="BH33" s="34"/>
      <c r="BI33" s="35"/>
      <c r="BJ33" s="35"/>
      <c r="BK33" s="35"/>
      <c r="BL33" s="35"/>
      <c r="BM33" s="35">
        <v>6100</v>
      </c>
      <c r="BN33" s="35"/>
      <c r="BO33" s="36"/>
      <c r="BP33" s="9">
        <v>10700000074</v>
      </c>
      <c r="BQ33" s="1" t="s">
        <v>3</v>
      </c>
      <c r="BR33" s="1" t="s">
        <v>0</v>
      </c>
      <c r="BS33" s="1" t="s">
        <v>0</v>
      </c>
      <c r="BT33" s="1" t="s">
        <v>0</v>
      </c>
      <c r="BU33" s="1" t="s">
        <v>22</v>
      </c>
      <c r="BW33" s="1">
        <f ca="1">INDIRECT("T33")+2*INDIRECT("AB33")+3*INDIRECT("AJ33")+4*INDIRECT("AR33")+5*INDIRECT("AZ33")+6*INDIRECT("BH33")</f>
        <v>23264</v>
      </c>
      <c r="BX33" s="1">
        <v>23264</v>
      </c>
      <c r="BY33" s="1">
        <f ca="1">INDIRECT("U33")+2*INDIRECT("AC33")+3*INDIRECT("AK33")+4*INDIRECT("AS33")+5*INDIRECT("BA33")+6*INDIRECT("BI33")</f>
        <v>0</v>
      </c>
      <c r="BZ33" s="1">
        <v>0</v>
      </c>
      <c r="CA33" s="1">
        <f ca="1">INDIRECT("V33")+2*INDIRECT("AD33")+3*INDIRECT("AL33")+4*INDIRECT("AT33")+5*INDIRECT("BB33")+6*INDIRECT("BJ33")</f>
        <v>0</v>
      </c>
      <c r="CB33" s="1">
        <v>0</v>
      </c>
      <c r="CC33" s="1">
        <f ca="1">INDIRECT("W33")+2*INDIRECT("AE33")+3*INDIRECT("AM33")+4*INDIRECT("AU33")+5*INDIRECT("BC33")+6*INDIRECT("BK33")</f>
        <v>0</v>
      </c>
      <c r="CD33" s="1">
        <v>0</v>
      </c>
      <c r="CE33" s="1">
        <f ca="1">INDIRECT("X33")+2*INDIRECT("AF33")+3*INDIRECT("AN33")+4*INDIRECT("AV33")+5*INDIRECT("BD33")+6*INDIRECT("BL33")</f>
        <v>0</v>
      </c>
      <c r="CF33" s="1">
        <v>0</v>
      </c>
      <c r="CG33" s="1">
        <f ca="1">INDIRECT("Y33")+2*INDIRECT("AG33")+3*INDIRECT("AO33")+4*INDIRECT("AW33")+5*INDIRECT("BE33")+6*INDIRECT("BM33")</f>
        <v>168564</v>
      </c>
      <c r="CH33" s="1">
        <v>168564</v>
      </c>
      <c r="CI33" s="1">
        <f ca="1">INDIRECT("Z33")+2*INDIRECT("AH33")+3*INDIRECT("AP33")+4*INDIRECT("AX33")+5*INDIRECT("BF33")+6*INDIRECT("BN33")</f>
        <v>0</v>
      </c>
      <c r="CJ33" s="1">
        <v>0</v>
      </c>
      <c r="CK33" s="1">
        <f ca="1">INDIRECT("AA33")+2*INDIRECT("AI33")+3*INDIRECT("AQ33")+4*INDIRECT("AY33")+5*INDIRECT("BG33")+6*INDIRECT("BO33")</f>
        <v>0</v>
      </c>
      <c r="CL33" s="1">
        <v>0</v>
      </c>
      <c r="CM33" s="1">
        <f ca="1">INDIRECT("T33")+2*INDIRECT("U33")+3*INDIRECT("V33")+4*INDIRECT("W33")+5*INDIRECT("X33")+6*INDIRECT("Y33")+7*INDIRECT("Z33")+8*INDIRECT("AA33")</f>
        <v>8788</v>
      </c>
      <c r="CN33" s="1">
        <v>8788</v>
      </c>
      <c r="CO33" s="1">
        <f ca="1">INDIRECT("AB33")+2*INDIRECT("AC33")+3*INDIRECT("AD33")+4*INDIRECT("AE33")+5*INDIRECT("AF33")+6*INDIRECT("AG33")+7*INDIRECT("AH33")+8*INDIRECT("AI33")</f>
        <v>395892</v>
      </c>
      <c r="CP33" s="1">
        <v>395892</v>
      </c>
      <c r="CQ33" s="1">
        <f ca="1">INDIRECT("AJ33")+2*INDIRECT("AK33")+3*INDIRECT("AL33")+4*INDIRECT("AM33")+5*INDIRECT("AN33")+6*INDIRECT("AO33")+7*INDIRECT("AP33")+8*INDIRECT("AQ33")</f>
        <v>750</v>
      </c>
      <c r="CR33" s="1">
        <v>750</v>
      </c>
      <c r="CS33" s="1">
        <f ca="1">INDIRECT("AR33")+2*INDIRECT("AS33")+3*INDIRECT("AT33")+4*INDIRECT("AU33")+5*INDIRECT("AV33")+6*INDIRECT("AW33")+7*INDIRECT("AX33")+8*INDIRECT("AY33")</f>
        <v>1369</v>
      </c>
      <c r="CT33" s="1">
        <v>1369</v>
      </c>
      <c r="CU33" s="1">
        <f ca="1">INDIRECT("AZ33")+2*INDIRECT("BA33")+3*INDIRECT("BB33")+4*INDIRECT("BC33")+5*INDIRECT("BD33")+6*INDIRECT("BE33")+7*INDIRECT("BF33")+8*INDIRECT("BG33")</f>
        <v>1350</v>
      </c>
      <c r="CV33" s="1">
        <v>1350</v>
      </c>
      <c r="CW33" s="1">
        <f ca="1">INDIRECT("BH33")+2*INDIRECT("BI33")+3*INDIRECT("BJ33")+4*INDIRECT("BK33")+5*INDIRECT("BL33")+6*INDIRECT("BM33")+7*INDIRECT("BN33")+8*INDIRECT("BO33")</f>
        <v>36600</v>
      </c>
      <c r="CX33" s="1">
        <v>36600</v>
      </c>
    </row>
    <row r="34" spans="1:102" ht="11.25">
      <c r="A34" s="1" t="s">
        <v>0</v>
      </c>
      <c r="B34" s="1" t="s">
        <v>30</v>
      </c>
      <c r="C34" s="1" t="s">
        <v>31</v>
      </c>
      <c r="D34" s="1" t="s">
        <v>32</v>
      </c>
      <c r="E34" s="1" t="s">
        <v>6</v>
      </c>
      <c r="F34" s="7">
        <f ca="1">INDIRECT("T34")+INDIRECT("AB34")+INDIRECT("AJ34")+INDIRECT("AR34")+INDIRECT("AZ34")+INDIRECT("BH34")</f>
        <v>15718</v>
      </c>
      <c r="G34" s="6">
        <f ca="1">INDIRECT("U34")+INDIRECT("AC34")+INDIRECT("AK34")+INDIRECT("AS34")+INDIRECT("BA34")+INDIRECT("BI34")</f>
        <v>0</v>
      </c>
      <c r="H34" s="6">
        <f ca="1">INDIRECT("V34")+INDIRECT("AD34")+INDIRECT("AL34")+INDIRECT("AT34")+INDIRECT("BB34")+INDIRECT("BJ34")</f>
        <v>0</v>
      </c>
      <c r="I34" s="6">
        <f ca="1">INDIRECT("W34")+INDIRECT("AE34")+INDIRECT("AM34")+INDIRECT("AU34")+INDIRECT("BC34")+INDIRECT("BK34")</f>
        <v>0</v>
      </c>
      <c r="J34" s="6">
        <f ca="1">INDIRECT("X34")+INDIRECT("AF34")+INDIRECT("AN34")+INDIRECT("AV34")+INDIRECT("BD34")+INDIRECT("BL34")</f>
        <v>0</v>
      </c>
      <c r="K34" s="6">
        <f ca="1">INDIRECT("Y34")+INDIRECT("AG34")+INDIRECT("AO34")+INDIRECT("AW34")+INDIRECT("BE34")+INDIRECT("BM34")</f>
        <v>78205</v>
      </c>
      <c r="L34" s="6">
        <f ca="1">INDIRECT("Z34")+INDIRECT("AH34")+INDIRECT("AP34")+INDIRECT("AX34")+INDIRECT("BF34")+INDIRECT("BN34")</f>
        <v>0</v>
      </c>
      <c r="M34" s="6">
        <f ca="1">INDIRECT("AA34")+INDIRECT("AI34")+INDIRECT("AQ34")+INDIRECT("AY34")+INDIRECT("BG34")+INDIRECT("BO34")</f>
        <v>0</v>
      </c>
      <c r="N34" s="7">
        <f ca="1">INDIRECT("T34")+INDIRECT("U34")+INDIRECT("V34")+INDIRECT("W34")+INDIRECT("X34")+INDIRECT("Y34")+INDIRECT("Z34")+INDIRECT("AA34")</f>
        <v>10368</v>
      </c>
      <c r="O34" s="6">
        <f ca="1">INDIRECT("AB34")+INDIRECT("AC34")+INDIRECT("AD34")+INDIRECT("AE34")+INDIRECT("AF34")+INDIRECT("AG34")+INDIRECT("AH34")+INDIRECT("AI34")</f>
        <v>72105</v>
      </c>
      <c r="P34" s="6">
        <f ca="1">INDIRECT("AJ34")+INDIRECT("AK34")+INDIRECT("AL34")+INDIRECT("AM34")+INDIRECT("AN34")+INDIRECT("AO34")+INDIRECT("AP34")+INDIRECT("AQ34")</f>
        <v>750</v>
      </c>
      <c r="Q34" s="6">
        <f ca="1">INDIRECT("AR34")+INDIRECT("AS34")+INDIRECT("AT34")+INDIRECT("AU34")+INDIRECT("AV34")+INDIRECT("AW34")+INDIRECT("AX34")+INDIRECT("AY34")</f>
        <v>3250</v>
      </c>
      <c r="R34" s="6">
        <f ca="1">INDIRECT("AZ34")+INDIRECT("BA34")+INDIRECT("BB34")+INDIRECT("BC34")+INDIRECT("BD34")+INDIRECT("BE34")+INDIRECT("BF34")+INDIRECT("BG34")</f>
        <v>1350</v>
      </c>
      <c r="S34" s="6">
        <f ca="1">INDIRECT("BH34")+INDIRECT("BI34")+INDIRECT("BJ34")+INDIRECT("BK34")+INDIRECT("BL34")+INDIRECT("BM34")+INDIRECT("BN34")+INDIRECT("BO34")</f>
        <v>6100</v>
      </c>
      <c r="T34" s="28">
        <v>10368</v>
      </c>
      <c r="U34" s="29"/>
      <c r="V34" s="29"/>
      <c r="W34" s="29"/>
      <c r="X34" s="29"/>
      <c r="Y34" s="29"/>
      <c r="Z34" s="29"/>
      <c r="AA34" s="29"/>
      <c r="AB34" s="28"/>
      <c r="AC34" s="29"/>
      <c r="AD34" s="29"/>
      <c r="AE34" s="29"/>
      <c r="AF34" s="29"/>
      <c r="AG34" s="29">
        <v>72105</v>
      </c>
      <c r="AH34" s="29"/>
      <c r="AI34" s="29"/>
      <c r="AJ34" s="28">
        <v>750</v>
      </c>
      <c r="AK34" s="29"/>
      <c r="AL34" s="29"/>
      <c r="AM34" s="29"/>
      <c r="AN34" s="29"/>
      <c r="AO34" s="29"/>
      <c r="AP34" s="29"/>
      <c r="AQ34" s="29"/>
      <c r="AR34" s="28">
        <v>3250</v>
      </c>
      <c r="AS34" s="29"/>
      <c r="AT34" s="29"/>
      <c r="AU34" s="29"/>
      <c r="AV34" s="29"/>
      <c r="AW34" s="29"/>
      <c r="AX34" s="29"/>
      <c r="AY34" s="29"/>
      <c r="AZ34" s="28">
        <v>1350</v>
      </c>
      <c r="BA34" s="29"/>
      <c r="BB34" s="29"/>
      <c r="BC34" s="29"/>
      <c r="BD34" s="29"/>
      <c r="BE34" s="29"/>
      <c r="BF34" s="29"/>
      <c r="BG34" s="29"/>
      <c r="BH34" s="28"/>
      <c r="BI34" s="29"/>
      <c r="BJ34" s="29"/>
      <c r="BK34" s="29"/>
      <c r="BL34" s="29"/>
      <c r="BM34" s="29">
        <v>6100</v>
      </c>
      <c r="BN34" s="29"/>
      <c r="BO34" s="29"/>
      <c r="BP34" s="9">
        <v>0</v>
      </c>
      <c r="BQ34" s="1" t="s">
        <v>0</v>
      </c>
      <c r="BR34" s="1" t="s">
        <v>0</v>
      </c>
      <c r="BS34" s="1" t="s">
        <v>0</v>
      </c>
      <c r="BT34" s="1" t="s">
        <v>0</v>
      </c>
      <c r="BU34" s="1" t="s">
        <v>0</v>
      </c>
      <c r="BW34" s="1">
        <f ca="1">INDIRECT("T34")+2*INDIRECT("AB34")+3*INDIRECT("AJ34")+4*INDIRECT("AR34")+5*INDIRECT("AZ34")+6*INDIRECT("BH34")</f>
        <v>32368</v>
      </c>
      <c r="BX34" s="1">
        <v>32368</v>
      </c>
      <c r="BY34" s="1">
        <f ca="1">INDIRECT("U34")+2*INDIRECT("AC34")+3*INDIRECT("AK34")+4*INDIRECT("AS34")+5*INDIRECT("BA34")+6*INDIRECT("BI34")</f>
        <v>0</v>
      </c>
      <c r="BZ34" s="1">
        <v>0</v>
      </c>
      <c r="CA34" s="1">
        <f ca="1">INDIRECT("V34")+2*INDIRECT("AD34")+3*INDIRECT("AL34")+4*INDIRECT("AT34")+5*INDIRECT("BB34")+6*INDIRECT("BJ34")</f>
        <v>0</v>
      </c>
      <c r="CB34" s="1">
        <v>0</v>
      </c>
      <c r="CC34" s="1">
        <f ca="1">INDIRECT("W34")+2*INDIRECT("AE34")+3*INDIRECT("AM34")+4*INDIRECT("AU34")+5*INDIRECT("BC34")+6*INDIRECT("BK34")</f>
        <v>0</v>
      </c>
      <c r="CD34" s="1">
        <v>0</v>
      </c>
      <c r="CE34" s="1">
        <f ca="1">INDIRECT("X34")+2*INDIRECT("AF34")+3*INDIRECT("AN34")+4*INDIRECT("AV34")+5*INDIRECT("BD34")+6*INDIRECT("BL34")</f>
        <v>0</v>
      </c>
      <c r="CF34" s="1">
        <v>0</v>
      </c>
      <c r="CG34" s="1">
        <f ca="1">INDIRECT("Y34")+2*INDIRECT("AG34")+3*INDIRECT("AO34")+4*INDIRECT("AW34")+5*INDIRECT("BE34")+6*INDIRECT("BM34")</f>
        <v>180810</v>
      </c>
      <c r="CH34" s="1">
        <v>180810</v>
      </c>
      <c r="CI34" s="1">
        <f ca="1">INDIRECT("Z34")+2*INDIRECT("AH34")+3*INDIRECT("AP34")+4*INDIRECT("AX34")+5*INDIRECT("BF34")+6*INDIRECT("BN34")</f>
        <v>0</v>
      </c>
      <c r="CJ34" s="1">
        <v>0</v>
      </c>
      <c r="CK34" s="1">
        <f ca="1">INDIRECT("AA34")+2*INDIRECT("AI34")+3*INDIRECT("AQ34")+4*INDIRECT("AY34")+5*INDIRECT("BG34")+6*INDIRECT("BO34")</f>
        <v>0</v>
      </c>
      <c r="CL34" s="1">
        <v>0</v>
      </c>
      <c r="CM34" s="1">
        <f ca="1">INDIRECT("T34")+2*INDIRECT("U34")+3*INDIRECT("V34")+4*INDIRECT("W34")+5*INDIRECT("X34")+6*INDIRECT("Y34")+7*INDIRECT("Z34")+8*INDIRECT("AA34")</f>
        <v>10368</v>
      </c>
      <c r="CN34" s="1">
        <v>10368</v>
      </c>
      <c r="CO34" s="1">
        <f ca="1">INDIRECT("AB34")+2*INDIRECT("AC34")+3*INDIRECT("AD34")+4*INDIRECT("AE34")+5*INDIRECT("AF34")+6*INDIRECT("AG34")+7*INDIRECT("AH34")+8*INDIRECT("AI34")</f>
        <v>432630</v>
      </c>
      <c r="CP34" s="1">
        <v>432630</v>
      </c>
      <c r="CQ34" s="1">
        <f ca="1">INDIRECT("AJ34")+2*INDIRECT("AK34")+3*INDIRECT("AL34")+4*INDIRECT("AM34")+5*INDIRECT("AN34")+6*INDIRECT("AO34")+7*INDIRECT("AP34")+8*INDIRECT("AQ34")</f>
        <v>750</v>
      </c>
      <c r="CR34" s="1">
        <v>750</v>
      </c>
      <c r="CS34" s="1">
        <f ca="1">INDIRECT("AR34")+2*INDIRECT("AS34")+3*INDIRECT("AT34")+4*INDIRECT("AU34")+5*INDIRECT("AV34")+6*INDIRECT("AW34")+7*INDIRECT("AX34")+8*INDIRECT("AY34")</f>
        <v>3250</v>
      </c>
      <c r="CT34" s="1">
        <v>3250</v>
      </c>
      <c r="CU34" s="1">
        <f ca="1">INDIRECT("AZ34")+2*INDIRECT("BA34")+3*INDIRECT("BB34")+4*INDIRECT("BC34")+5*INDIRECT("BD34")+6*INDIRECT("BE34")+7*INDIRECT("BF34")+8*INDIRECT("BG34")</f>
        <v>1350</v>
      </c>
      <c r="CV34" s="1">
        <v>1350</v>
      </c>
      <c r="CW34" s="1">
        <f ca="1">INDIRECT("BH34")+2*INDIRECT("BI34")+3*INDIRECT("BJ34")+4*INDIRECT("BK34")+5*INDIRECT("BL34")+6*INDIRECT("BM34")+7*INDIRECT("BN34")+8*INDIRECT("BO34")</f>
        <v>36600</v>
      </c>
      <c r="CX34" s="1">
        <v>36600</v>
      </c>
    </row>
    <row r="35" spans="1:102" ht="11.25">
      <c r="A35" s="25"/>
      <c r="B35" s="25"/>
      <c r="C35" s="27" t="s">
        <v>78</v>
      </c>
      <c r="D35" s="26" t="s">
        <v>0</v>
      </c>
      <c r="E35" s="1" t="s">
        <v>33</v>
      </c>
      <c r="F35" s="7">
        <f ca="1">INDIRECT("T35")+INDIRECT("AB35")+INDIRECT("AJ35")+INDIRECT("AR35")+INDIRECT("AZ35")+INDIRECT("BH35")</f>
        <v>4316</v>
      </c>
      <c r="G35" s="6">
        <f ca="1">INDIRECT("U35")+INDIRECT("AC35")+INDIRECT("AK35")+INDIRECT("AS35")+INDIRECT("BA35")+INDIRECT("BI35")</f>
        <v>0</v>
      </c>
      <c r="H35" s="6">
        <f ca="1">INDIRECT("V35")+INDIRECT("AD35")+INDIRECT("AL35")+INDIRECT("AT35")+INDIRECT("BB35")+INDIRECT("BJ35")</f>
        <v>0</v>
      </c>
      <c r="I35" s="6">
        <f ca="1">INDIRECT("W35")+INDIRECT("AE35")+INDIRECT("AM35")+INDIRECT("AU35")+INDIRECT("BC35")+INDIRECT("BK35")</f>
        <v>0</v>
      </c>
      <c r="J35" s="6">
        <f ca="1">INDIRECT("X35")+INDIRECT("AF35")+INDIRECT("AN35")+INDIRECT("AV35")+INDIRECT("BD35")+INDIRECT("BL35")</f>
        <v>0</v>
      </c>
      <c r="K35" s="6">
        <f ca="1">INDIRECT("Y35")+INDIRECT("AG35")+INDIRECT("AO35")+INDIRECT("AW35")+INDIRECT("BE35")+INDIRECT("BM35")</f>
        <v>0</v>
      </c>
      <c r="L35" s="6">
        <f ca="1">INDIRECT("Z35")+INDIRECT("AH35")+INDIRECT("AP35")+INDIRECT("AX35")+INDIRECT("BF35")+INDIRECT("BN35")</f>
        <v>0</v>
      </c>
      <c r="M35" s="6">
        <f ca="1">INDIRECT("AA35")+INDIRECT("AI35")+INDIRECT("AQ35")+INDIRECT("AY35")+INDIRECT("BG35")+INDIRECT("BO35")</f>
        <v>0</v>
      </c>
      <c r="N35" s="7">
        <f ca="1">INDIRECT("T35")+INDIRECT("U35")+INDIRECT("V35")+INDIRECT("W35")+INDIRECT("X35")+INDIRECT("Y35")+INDIRECT("Z35")+INDIRECT("AA35")</f>
        <v>2394</v>
      </c>
      <c r="O35" s="6">
        <f ca="1">INDIRECT("AB35")+INDIRECT("AC35")+INDIRECT("AD35")+INDIRECT("AE35")+INDIRECT("AF35")+INDIRECT("AG35")+INDIRECT("AH35")+INDIRECT("AI35")</f>
        <v>0</v>
      </c>
      <c r="P35" s="6">
        <f ca="1">INDIRECT("AJ35")+INDIRECT("AK35")+INDIRECT("AL35")+INDIRECT("AM35")+INDIRECT("AN35")+INDIRECT("AO35")+INDIRECT("AP35")+INDIRECT("AQ35")</f>
        <v>0</v>
      </c>
      <c r="Q35" s="6">
        <f ca="1">INDIRECT("AR35")+INDIRECT("AS35")+INDIRECT("AT35")+INDIRECT("AU35")+INDIRECT("AV35")+INDIRECT("AW35")+INDIRECT("AX35")+INDIRECT("AY35")</f>
        <v>1922</v>
      </c>
      <c r="R35" s="6">
        <f ca="1">INDIRECT("AZ35")+INDIRECT("BA35")+INDIRECT("BB35")+INDIRECT("BC35")+INDIRECT("BD35")+INDIRECT("BE35")+INDIRECT("BF35")+INDIRECT("BG35")</f>
        <v>0</v>
      </c>
      <c r="S35" s="6">
        <f ca="1">INDIRECT("BH35")+INDIRECT("BI35")+INDIRECT("BJ35")+INDIRECT("BK35")+INDIRECT("BL35")+INDIRECT("BM35")+INDIRECT("BN35")+INDIRECT("BO35")</f>
        <v>0</v>
      </c>
      <c r="T35" s="28">
        <v>2394</v>
      </c>
      <c r="U35" s="29"/>
      <c r="V35" s="29"/>
      <c r="W35" s="29"/>
      <c r="X35" s="29"/>
      <c r="Y35" s="29"/>
      <c r="Z35" s="29"/>
      <c r="AA35" s="29"/>
      <c r="AB35" s="28"/>
      <c r="AC35" s="29"/>
      <c r="AD35" s="29"/>
      <c r="AE35" s="29"/>
      <c r="AF35" s="29"/>
      <c r="AG35" s="29"/>
      <c r="AH35" s="29"/>
      <c r="AI35" s="29"/>
      <c r="AJ35" s="28"/>
      <c r="AK35" s="29"/>
      <c r="AL35" s="29"/>
      <c r="AM35" s="29"/>
      <c r="AN35" s="29"/>
      <c r="AO35" s="29"/>
      <c r="AP35" s="29"/>
      <c r="AQ35" s="29"/>
      <c r="AR35" s="28">
        <v>1922</v>
      </c>
      <c r="AS35" s="29"/>
      <c r="AT35" s="29"/>
      <c r="AU35" s="29"/>
      <c r="AV35" s="29"/>
      <c r="AW35" s="29"/>
      <c r="AX35" s="29"/>
      <c r="AY35" s="29"/>
      <c r="AZ35" s="28"/>
      <c r="BA35" s="29"/>
      <c r="BB35" s="29"/>
      <c r="BC35" s="29"/>
      <c r="BD35" s="29"/>
      <c r="BE35" s="29"/>
      <c r="BF35" s="29"/>
      <c r="BG35" s="29"/>
      <c r="BH35" s="28"/>
      <c r="BI35" s="29"/>
      <c r="BJ35" s="29"/>
      <c r="BK35" s="29"/>
      <c r="BL35" s="29"/>
      <c r="BM35" s="29"/>
      <c r="BN35" s="29"/>
      <c r="BO35" s="29"/>
      <c r="BP35" s="9">
        <v>0</v>
      </c>
      <c r="BQ35" s="1" t="s">
        <v>0</v>
      </c>
      <c r="BR35" s="1" t="s">
        <v>0</v>
      </c>
      <c r="BS35" s="1" t="s">
        <v>0</v>
      </c>
      <c r="BT35" s="1" t="s">
        <v>0</v>
      </c>
      <c r="BU35" s="1" t="s">
        <v>0</v>
      </c>
      <c r="BW35" s="1">
        <f ca="1">INDIRECT("T35")+2*INDIRECT("AB35")+3*INDIRECT("AJ35")+4*INDIRECT("AR35")+5*INDIRECT("AZ35")+6*INDIRECT("BH35")</f>
        <v>10082</v>
      </c>
      <c r="BX35" s="1">
        <v>10082</v>
      </c>
      <c r="BY35" s="1">
        <f ca="1">INDIRECT("U35")+2*INDIRECT("AC35")+3*INDIRECT("AK35")+4*INDIRECT("AS35")+5*INDIRECT("BA35")+6*INDIRECT("BI35")</f>
        <v>0</v>
      </c>
      <c r="BZ35" s="1">
        <v>0</v>
      </c>
      <c r="CA35" s="1">
        <f ca="1">INDIRECT("V35")+2*INDIRECT("AD35")+3*INDIRECT("AL35")+4*INDIRECT("AT35")+5*INDIRECT("BB35")+6*INDIRECT("BJ35")</f>
        <v>0</v>
      </c>
      <c r="CB35" s="1">
        <v>0</v>
      </c>
      <c r="CC35" s="1">
        <f ca="1">INDIRECT("W35")+2*INDIRECT("AE35")+3*INDIRECT("AM35")+4*INDIRECT("AU35")+5*INDIRECT("BC35")+6*INDIRECT("BK35")</f>
        <v>0</v>
      </c>
      <c r="CD35" s="1">
        <v>0</v>
      </c>
      <c r="CE35" s="1">
        <f ca="1">INDIRECT("X35")+2*INDIRECT("AF35")+3*INDIRECT("AN35")+4*INDIRECT("AV35")+5*INDIRECT("BD35")+6*INDIRECT("BL35")</f>
        <v>0</v>
      </c>
      <c r="CF35" s="1">
        <v>0</v>
      </c>
      <c r="CG35" s="1">
        <f ca="1">INDIRECT("Y35")+2*INDIRECT("AG35")+3*INDIRECT("AO35")+4*INDIRECT("AW35")+5*INDIRECT("BE35")+6*INDIRECT("BM35")</f>
        <v>0</v>
      </c>
      <c r="CH35" s="1">
        <v>0</v>
      </c>
      <c r="CI35" s="1">
        <f ca="1">INDIRECT("Z35")+2*INDIRECT("AH35")+3*INDIRECT("AP35")+4*INDIRECT("AX35")+5*INDIRECT("BF35")+6*INDIRECT("BN35")</f>
        <v>0</v>
      </c>
      <c r="CJ35" s="1">
        <v>0</v>
      </c>
      <c r="CK35" s="1">
        <f ca="1">INDIRECT("AA35")+2*INDIRECT("AI35")+3*INDIRECT("AQ35")+4*INDIRECT("AY35")+5*INDIRECT("BG35")+6*INDIRECT("BO35")</f>
        <v>0</v>
      </c>
      <c r="CL35" s="1">
        <v>0</v>
      </c>
      <c r="CM35" s="1">
        <f ca="1">INDIRECT("T35")+2*INDIRECT("U35")+3*INDIRECT("V35")+4*INDIRECT("W35")+5*INDIRECT("X35")+6*INDIRECT("Y35")+7*INDIRECT("Z35")+8*INDIRECT("AA35")</f>
        <v>2394</v>
      </c>
      <c r="CN35" s="1">
        <v>2394</v>
      </c>
      <c r="CO35" s="1">
        <f ca="1">INDIRECT("AB35")+2*INDIRECT("AC35")+3*INDIRECT("AD35")+4*INDIRECT("AE35")+5*INDIRECT("AF35")+6*INDIRECT("AG35")+7*INDIRECT("AH35")+8*INDIRECT("AI35")</f>
        <v>0</v>
      </c>
      <c r="CP35" s="1">
        <v>0</v>
      </c>
      <c r="CQ35" s="1">
        <f ca="1">INDIRECT("AJ35")+2*INDIRECT("AK35")+3*INDIRECT("AL35")+4*INDIRECT("AM35")+5*INDIRECT("AN35")+6*INDIRECT("AO35")+7*INDIRECT("AP35")+8*INDIRECT("AQ35")</f>
        <v>0</v>
      </c>
      <c r="CR35" s="1">
        <v>0</v>
      </c>
      <c r="CS35" s="1">
        <f ca="1">INDIRECT("AR35")+2*INDIRECT("AS35")+3*INDIRECT("AT35")+4*INDIRECT("AU35")+5*INDIRECT("AV35")+6*INDIRECT("AW35")+7*INDIRECT("AX35")+8*INDIRECT("AY35")</f>
        <v>1922</v>
      </c>
      <c r="CT35" s="1">
        <v>1922</v>
      </c>
      <c r="CU35" s="1">
        <f ca="1">INDIRECT("AZ35")+2*INDIRECT("BA35")+3*INDIRECT("BB35")+4*INDIRECT("BC35")+5*INDIRECT("BD35")+6*INDIRECT("BE35")+7*INDIRECT("BF35")+8*INDIRECT("BG35")</f>
        <v>0</v>
      </c>
      <c r="CV35" s="1">
        <v>0</v>
      </c>
      <c r="CW35" s="1">
        <f ca="1">INDIRECT("BH35")+2*INDIRECT("BI35")+3*INDIRECT("BJ35")+4*INDIRECT("BK35")+5*INDIRECT("BL35")+6*INDIRECT("BM35")+7*INDIRECT("BN35")+8*INDIRECT("BO35")</f>
        <v>0</v>
      </c>
      <c r="CX35" s="1">
        <v>0</v>
      </c>
    </row>
    <row r="36" spans="1:102" ht="11.25">
      <c r="A36" s="1" t="s">
        <v>0</v>
      </c>
      <c r="B36" s="1" t="s">
        <v>0</v>
      </c>
      <c r="C36" s="1" t="s">
        <v>0</v>
      </c>
      <c r="D36" s="1" t="s">
        <v>0</v>
      </c>
      <c r="E36" s="1" t="s">
        <v>34</v>
      </c>
      <c r="F36" s="7">
        <f ca="1">INDIRECT("T36")+INDIRECT("AB36")+INDIRECT("AJ36")+INDIRECT("AR36")+INDIRECT("AZ36")+INDIRECT("BH36")</f>
        <v>1000</v>
      </c>
      <c r="G36" s="6">
        <f ca="1">INDIRECT("U36")+INDIRECT("AC36")+INDIRECT("AK36")+INDIRECT("AS36")+INDIRECT("BA36")+INDIRECT("BI36")</f>
        <v>0</v>
      </c>
      <c r="H36" s="6">
        <f ca="1">INDIRECT("V36")+INDIRECT("AD36")+INDIRECT("AL36")+INDIRECT("AT36")+INDIRECT("BB36")+INDIRECT("BJ36")</f>
        <v>0</v>
      </c>
      <c r="I36" s="6">
        <f ca="1">INDIRECT("W36")+INDIRECT("AE36")+INDIRECT("AM36")+INDIRECT("AU36")+INDIRECT("BC36")+INDIRECT("BK36")</f>
        <v>0</v>
      </c>
      <c r="J36" s="6">
        <f ca="1">INDIRECT("X36")+INDIRECT("AF36")+INDIRECT("AN36")+INDIRECT("AV36")+INDIRECT("BD36")+INDIRECT("BL36")</f>
        <v>0</v>
      </c>
      <c r="K36" s="6">
        <f ca="1">INDIRECT("Y36")+INDIRECT("AG36")+INDIRECT("AO36")+INDIRECT("AW36")+INDIRECT("BE36")+INDIRECT("BM36")</f>
        <v>0</v>
      </c>
      <c r="L36" s="6">
        <f ca="1">INDIRECT("Z36")+INDIRECT("AH36")+INDIRECT("AP36")+INDIRECT("AX36")+INDIRECT("BF36")+INDIRECT("BN36")</f>
        <v>0</v>
      </c>
      <c r="M36" s="6">
        <f ca="1">INDIRECT("AA36")+INDIRECT("AI36")+INDIRECT("AQ36")+INDIRECT("AY36")+INDIRECT("BG36")+INDIRECT("BO36")</f>
        <v>0</v>
      </c>
      <c r="N36" s="7">
        <f ca="1">INDIRECT("T36")+INDIRECT("U36")+INDIRECT("V36")+INDIRECT("W36")+INDIRECT("X36")+INDIRECT("Y36")+INDIRECT("Z36")+INDIRECT("AA36")</f>
        <v>595</v>
      </c>
      <c r="O36" s="6">
        <f ca="1">INDIRECT("AB36")+INDIRECT("AC36")+INDIRECT("AD36")+INDIRECT("AE36")+INDIRECT("AF36")+INDIRECT("AG36")+INDIRECT("AH36")+INDIRECT("AI36")</f>
        <v>0</v>
      </c>
      <c r="P36" s="6">
        <f ca="1">INDIRECT("AJ36")+INDIRECT("AK36")+INDIRECT("AL36")+INDIRECT("AM36")+INDIRECT("AN36")+INDIRECT("AO36")+INDIRECT("AP36")+INDIRECT("AQ36")</f>
        <v>405</v>
      </c>
      <c r="Q36" s="6">
        <f ca="1">INDIRECT("AR36")+INDIRECT("AS36")+INDIRECT("AT36")+INDIRECT("AU36")+INDIRECT("AV36")+INDIRECT("AW36")+INDIRECT("AX36")+INDIRECT("AY36")</f>
        <v>0</v>
      </c>
      <c r="R36" s="6">
        <f ca="1">INDIRECT("AZ36")+INDIRECT("BA36")+INDIRECT("BB36")+INDIRECT("BC36")+INDIRECT("BD36")+INDIRECT("BE36")+INDIRECT("BF36")+INDIRECT("BG36")</f>
        <v>0</v>
      </c>
      <c r="S36" s="6">
        <f ca="1">INDIRECT("BH36")+INDIRECT("BI36")+INDIRECT("BJ36")+INDIRECT("BK36")+INDIRECT("BL36")+INDIRECT("BM36")+INDIRECT("BN36")+INDIRECT("BO36")</f>
        <v>0</v>
      </c>
      <c r="T36" s="28">
        <v>595</v>
      </c>
      <c r="U36" s="29"/>
      <c r="V36" s="29"/>
      <c r="W36" s="29"/>
      <c r="X36" s="29"/>
      <c r="Y36" s="29"/>
      <c r="Z36" s="29"/>
      <c r="AA36" s="29"/>
      <c r="AB36" s="28"/>
      <c r="AC36" s="29"/>
      <c r="AD36" s="29"/>
      <c r="AE36" s="29"/>
      <c r="AF36" s="29"/>
      <c r="AG36" s="29"/>
      <c r="AH36" s="29"/>
      <c r="AI36" s="29"/>
      <c r="AJ36" s="28">
        <v>405</v>
      </c>
      <c r="AK36" s="29"/>
      <c r="AL36" s="29"/>
      <c r="AM36" s="29"/>
      <c r="AN36" s="29"/>
      <c r="AO36" s="29"/>
      <c r="AP36" s="29"/>
      <c r="AQ36" s="29"/>
      <c r="AR36" s="28"/>
      <c r="AS36" s="29"/>
      <c r="AT36" s="29"/>
      <c r="AU36" s="29"/>
      <c r="AV36" s="29"/>
      <c r="AW36" s="29"/>
      <c r="AX36" s="29"/>
      <c r="AY36" s="29"/>
      <c r="AZ36" s="28"/>
      <c r="BA36" s="29"/>
      <c r="BB36" s="29"/>
      <c r="BC36" s="29"/>
      <c r="BD36" s="29"/>
      <c r="BE36" s="29"/>
      <c r="BF36" s="29"/>
      <c r="BG36" s="29"/>
      <c r="BH36" s="28"/>
      <c r="BI36" s="29"/>
      <c r="BJ36" s="29"/>
      <c r="BK36" s="29"/>
      <c r="BL36" s="29"/>
      <c r="BM36" s="29"/>
      <c r="BN36" s="29"/>
      <c r="BO36" s="29"/>
      <c r="BP36" s="9">
        <v>0</v>
      </c>
      <c r="BQ36" s="1" t="s">
        <v>0</v>
      </c>
      <c r="BR36" s="1" t="s">
        <v>0</v>
      </c>
      <c r="BS36" s="1" t="s">
        <v>0</v>
      </c>
      <c r="BT36" s="1" t="s">
        <v>0</v>
      </c>
      <c r="BU36" s="1" t="s">
        <v>0</v>
      </c>
      <c r="BW36" s="1">
        <f ca="1">INDIRECT("T36")+2*INDIRECT("AB36")+3*INDIRECT("AJ36")+4*INDIRECT("AR36")+5*INDIRECT("AZ36")+6*INDIRECT("BH36")</f>
        <v>1810</v>
      </c>
      <c r="BX36" s="1">
        <v>1810</v>
      </c>
      <c r="BY36" s="1">
        <f ca="1">INDIRECT("U36")+2*INDIRECT("AC36")+3*INDIRECT("AK36")+4*INDIRECT("AS36")+5*INDIRECT("BA36")+6*INDIRECT("BI36")</f>
        <v>0</v>
      </c>
      <c r="BZ36" s="1">
        <v>0</v>
      </c>
      <c r="CA36" s="1">
        <f ca="1">INDIRECT("V36")+2*INDIRECT("AD36")+3*INDIRECT("AL36")+4*INDIRECT("AT36")+5*INDIRECT("BB36")+6*INDIRECT("BJ36")</f>
        <v>0</v>
      </c>
      <c r="CB36" s="1">
        <v>0</v>
      </c>
      <c r="CC36" s="1">
        <f ca="1">INDIRECT("W36")+2*INDIRECT("AE36")+3*INDIRECT("AM36")+4*INDIRECT("AU36")+5*INDIRECT("BC36")+6*INDIRECT("BK36")</f>
        <v>0</v>
      </c>
      <c r="CD36" s="1">
        <v>0</v>
      </c>
      <c r="CE36" s="1">
        <f ca="1">INDIRECT("X36")+2*INDIRECT("AF36")+3*INDIRECT("AN36")+4*INDIRECT("AV36")+5*INDIRECT("BD36")+6*INDIRECT("BL36")</f>
        <v>0</v>
      </c>
      <c r="CF36" s="1">
        <v>0</v>
      </c>
      <c r="CG36" s="1">
        <f ca="1">INDIRECT("Y36")+2*INDIRECT("AG36")+3*INDIRECT("AO36")+4*INDIRECT("AW36")+5*INDIRECT("BE36")+6*INDIRECT("BM36")</f>
        <v>0</v>
      </c>
      <c r="CH36" s="1">
        <v>0</v>
      </c>
      <c r="CI36" s="1">
        <f ca="1">INDIRECT("Z36")+2*INDIRECT("AH36")+3*INDIRECT("AP36")+4*INDIRECT("AX36")+5*INDIRECT("BF36")+6*INDIRECT("BN36")</f>
        <v>0</v>
      </c>
      <c r="CJ36" s="1">
        <v>0</v>
      </c>
      <c r="CK36" s="1">
        <f ca="1">INDIRECT("AA36")+2*INDIRECT("AI36")+3*INDIRECT("AQ36")+4*INDIRECT("AY36")+5*INDIRECT("BG36")+6*INDIRECT("BO36")</f>
        <v>0</v>
      </c>
      <c r="CL36" s="1">
        <v>0</v>
      </c>
      <c r="CM36" s="1">
        <f ca="1">INDIRECT("T36")+2*INDIRECT("U36")+3*INDIRECT("V36")+4*INDIRECT("W36")+5*INDIRECT("X36")+6*INDIRECT("Y36")+7*INDIRECT("Z36")+8*INDIRECT("AA36")</f>
        <v>595</v>
      </c>
      <c r="CN36" s="1">
        <v>595</v>
      </c>
      <c r="CO36" s="1">
        <f ca="1">INDIRECT("AB36")+2*INDIRECT("AC36")+3*INDIRECT("AD36")+4*INDIRECT("AE36")+5*INDIRECT("AF36")+6*INDIRECT("AG36")+7*INDIRECT("AH36")+8*INDIRECT("AI36")</f>
        <v>0</v>
      </c>
      <c r="CP36" s="1">
        <v>0</v>
      </c>
      <c r="CQ36" s="1">
        <f ca="1">INDIRECT("AJ36")+2*INDIRECT("AK36")+3*INDIRECT("AL36")+4*INDIRECT("AM36")+5*INDIRECT("AN36")+6*INDIRECT("AO36")+7*INDIRECT("AP36")+8*INDIRECT("AQ36")</f>
        <v>405</v>
      </c>
      <c r="CR36" s="1">
        <v>405</v>
      </c>
      <c r="CS36" s="1">
        <f ca="1">INDIRECT("AR36")+2*INDIRECT("AS36")+3*INDIRECT("AT36")+4*INDIRECT("AU36")+5*INDIRECT("AV36")+6*INDIRECT("AW36")+7*INDIRECT("AX36")+8*INDIRECT("AY36")</f>
        <v>0</v>
      </c>
      <c r="CT36" s="1">
        <v>0</v>
      </c>
      <c r="CU36" s="1">
        <f ca="1">INDIRECT("AZ36")+2*INDIRECT("BA36")+3*INDIRECT("BB36")+4*INDIRECT("BC36")+5*INDIRECT("BD36")+6*INDIRECT("BE36")+7*INDIRECT("BF36")+8*INDIRECT("BG36")</f>
        <v>0</v>
      </c>
      <c r="CV36" s="1">
        <v>0</v>
      </c>
      <c r="CW36" s="1">
        <f ca="1">INDIRECT("BH36")+2*INDIRECT("BI36")+3*INDIRECT("BJ36")+4*INDIRECT("BK36")+5*INDIRECT("BL36")+6*INDIRECT("BM36")+7*INDIRECT("BN36")+8*INDIRECT("BO36")</f>
        <v>0</v>
      </c>
      <c r="CX36" s="1">
        <v>0</v>
      </c>
    </row>
    <row r="37" spans="1:102" ht="11.25">
      <c r="A37" s="1" t="s">
        <v>0</v>
      </c>
      <c r="B37" s="1" t="s">
        <v>0</v>
      </c>
      <c r="C37" s="1" t="s">
        <v>0</v>
      </c>
      <c r="D37" s="1" t="s">
        <v>0</v>
      </c>
      <c r="E37" s="1" t="s">
        <v>11</v>
      </c>
      <c r="F37" s="7">
        <f ca="1">INDIRECT("T37")+INDIRECT("AB37")+INDIRECT("AJ37")+INDIRECT("AR37")+INDIRECT("AZ37")+INDIRECT("BH37")</f>
        <v>0</v>
      </c>
      <c r="G37" s="6">
        <f ca="1">INDIRECT("U37")+INDIRECT("AC37")+INDIRECT("AK37")+INDIRECT("AS37")+INDIRECT("BA37")+INDIRECT("BI37")</f>
        <v>0</v>
      </c>
      <c r="H37" s="6">
        <f ca="1">INDIRECT("V37")+INDIRECT("AD37")+INDIRECT("AL37")+INDIRECT("AT37")+INDIRECT("BB37")+INDIRECT("BJ37")</f>
        <v>0</v>
      </c>
      <c r="I37" s="6">
        <f ca="1">INDIRECT("W37")+INDIRECT("AE37")+INDIRECT("AM37")+INDIRECT("AU37")+INDIRECT("BC37")+INDIRECT("BK37")</f>
        <v>0</v>
      </c>
      <c r="J37" s="6">
        <f ca="1">INDIRECT("X37")+INDIRECT("AF37")+INDIRECT("AN37")+INDIRECT("AV37")+INDIRECT("BD37")+INDIRECT("BL37")</f>
        <v>0</v>
      </c>
      <c r="K37" s="6">
        <f ca="1">INDIRECT("Y37")+INDIRECT("AG37")+INDIRECT("AO37")+INDIRECT("AW37")+INDIRECT("BE37")+INDIRECT("BM37")</f>
        <v>6123</v>
      </c>
      <c r="L37" s="6">
        <f ca="1">INDIRECT("Z37")+INDIRECT("AH37")+INDIRECT("AP37")+INDIRECT("AX37")+INDIRECT("BF37")+INDIRECT("BN37")</f>
        <v>0</v>
      </c>
      <c r="M37" s="6">
        <f ca="1">INDIRECT("AA37")+INDIRECT("AI37")+INDIRECT("AQ37")+INDIRECT("AY37")+INDIRECT("BG37")+INDIRECT("BO37")</f>
        <v>0</v>
      </c>
      <c r="N37" s="7">
        <f ca="1">INDIRECT("T37")+INDIRECT("U37")+INDIRECT("V37")+INDIRECT("W37")+INDIRECT("X37")+INDIRECT("Y37")+INDIRECT("Z37")+INDIRECT("AA37")</f>
        <v>0</v>
      </c>
      <c r="O37" s="6">
        <f ca="1">INDIRECT("AB37")+INDIRECT("AC37")+INDIRECT("AD37")+INDIRECT("AE37")+INDIRECT("AF37")+INDIRECT("AG37")+INDIRECT("AH37")+INDIRECT("AI37")</f>
        <v>6123</v>
      </c>
      <c r="P37" s="6">
        <f ca="1">INDIRECT("AJ37")+INDIRECT("AK37")+INDIRECT("AL37")+INDIRECT("AM37")+INDIRECT("AN37")+INDIRECT("AO37")+INDIRECT("AP37")+INDIRECT("AQ37")</f>
        <v>0</v>
      </c>
      <c r="Q37" s="6">
        <f ca="1">INDIRECT("AR37")+INDIRECT("AS37")+INDIRECT("AT37")+INDIRECT("AU37")+INDIRECT("AV37")+INDIRECT("AW37")+INDIRECT("AX37")+INDIRECT("AY37")</f>
        <v>0</v>
      </c>
      <c r="R37" s="6">
        <f ca="1">INDIRECT("AZ37")+INDIRECT("BA37")+INDIRECT("BB37")+INDIRECT("BC37")+INDIRECT("BD37")+INDIRECT("BE37")+INDIRECT("BF37")+INDIRECT("BG37")</f>
        <v>0</v>
      </c>
      <c r="S37" s="6">
        <f ca="1">INDIRECT("BH37")+INDIRECT("BI37")+INDIRECT("BJ37")+INDIRECT("BK37")+INDIRECT("BL37")+INDIRECT("BM37")+INDIRECT("BN37")+INDIRECT("BO37")</f>
        <v>0</v>
      </c>
      <c r="T37" s="28"/>
      <c r="U37" s="29"/>
      <c r="V37" s="29"/>
      <c r="W37" s="29"/>
      <c r="X37" s="29"/>
      <c r="Y37" s="29"/>
      <c r="Z37" s="29"/>
      <c r="AA37" s="29"/>
      <c r="AB37" s="28"/>
      <c r="AC37" s="29"/>
      <c r="AD37" s="29"/>
      <c r="AE37" s="29"/>
      <c r="AF37" s="29"/>
      <c r="AG37" s="29">
        <v>6123</v>
      </c>
      <c r="AH37" s="29"/>
      <c r="AI37" s="29"/>
      <c r="AJ37" s="28"/>
      <c r="AK37" s="29"/>
      <c r="AL37" s="29"/>
      <c r="AM37" s="29"/>
      <c r="AN37" s="29"/>
      <c r="AO37" s="29"/>
      <c r="AP37" s="29"/>
      <c r="AQ37" s="29"/>
      <c r="AR37" s="28"/>
      <c r="AS37" s="29"/>
      <c r="AT37" s="29"/>
      <c r="AU37" s="29"/>
      <c r="AV37" s="29"/>
      <c r="AW37" s="29"/>
      <c r="AX37" s="29"/>
      <c r="AY37" s="29"/>
      <c r="AZ37" s="28"/>
      <c r="BA37" s="29"/>
      <c r="BB37" s="29"/>
      <c r="BC37" s="29"/>
      <c r="BD37" s="29"/>
      <c r="BE37" s="29"/>
      <c r="BF37" s="29"/>
      <c r="BG37" s="29"/>
      <c r="BH37" s="28"/>
      <c r="BI37" s="29"/>
      <c r="BJ37" s="29"/>
      <c r="BK37" s="29"/>
      <c r="BL37" s="29"/>
      <c r="BM37" s="29"/>
      <c r="BN37" s="29"/>
      <c r="BO37" s="29"/>
      <c r="BP37" s="9">
        <v>0</v>
      </c>
      <c r="BQ37" s="1" t="s">
        <v>0</v>
      </c>
      <c r="BR37" s="1" t="s">
        <v>0</v>
      </c>
      <c r="BS37" s="1" t="s">
        <v>0</v>
      </c>
      <c r="BT37" s="1" t="s">
        <v>0</v>
      </c>
      <c r="BU37" s="1" t="s">
        <v>0</v>
      </c>
      <c r="BW37" s="1">
        <f ca="1">INDIRECT("T37")+2*INDIRECT("AB37")+3*INDIRECT("AJ37")+4*INDIRECT("AR37")+5*INDIRECT("AZ37")+6*INDIRECT("BH37")</f>
        <v>0</v>
      </c>
      <c r="BX37" s="1">
        <v>0</v>
      </c>
      <c r="BY37" s="1">
        <f ca="1">INDIRECT("U37")+2*INDIRECT("AC37")+3*INDIRECT("AK37")+4*INDIRECT("AS37")+5*INDIRECT("BA37")+6*INDIRECT("BI37")</f>
        <v>0</v>
      </c>
      <c r="BZ37" s="1">
        <v>0</v>
      </c>
      <c r="CA37" s="1">
        <f ca="1">INDIRECT("V37")+2*INDIRECT("AD37")+3*INDIRECT("AL37")+4*INDIRECT("AT37")+5*INDIRECT("BB37")+6*INDIRECT("BJ37")</f>
        <v>0</v>
      </c>
      <c r="CB37" s="1">
        <v>0</v>
      </c>
      <c r="CC37" s="1">
        <f ca="1">INDIRECT("W37")+2*INDIRECT("AE37")+3*INDIRECT("AM37")+4*INDIRECT("AU37")+5*INDIRECT("BC37")+6*INDIRECT("BK37")</f>
        <v>0</v>
      </c>
      <c r="CD37" s="1">
        <v>0</v>
      </c>
      <c r="CE37" s="1">
        <f ca="1">INDIRECT("X37")+2*INDIRECT("AF37")+3*INDIRECT("AN37")+4*INDIRECT("AV37")+5*INDIRECT("BD37")+6*INDIRECT("BL37")</f>
        <v>0</v>
      </c>
      <c r="CF37" s="1">
        <v>0</v>
      </c>
      <c r="CG37" s="1">
        <f ca="1">INDIRECT("Y37")+2*INDIRECT("AG37")+3*INDIRECT("AO37")+4*INDIRECT("AW37")+5*INDIRECT("BE37")+6*INDIRECT("BM37")</f>
        <v>12246</v>
      </c>
      <c r="CH37" s="1">
        <v>12246</v>
      </c>
      <c r="CI37" s="1">
        <f ca="1">INDIRECT("Z37")+2*INDIRECT("AH37")+3*INDIRECT("AP37")+4*INDIRECT("AX37")+5*INDIRECT("BF37")+6*INDIRECT("BN37")</f>
        <v>0</v>
      </c>
      <c r="CJ37" s="1">
        <v>0</v>
      </c>
      <c r="CK37" s="1">
        <f ca="1">INDIRECT("AA37")+2*INDIRECT("AI37")+3*INDIRECT("AQ37")+4*INDIRECT("AY37")+5*INDIRECT("BG37")+6*INDIRECT("BO37")</f>
        <v>0</v>
      </c>
      <c r="CL37" s="1">
        <v>0</v>
      </c>
      <c r="CM37" s="1">
        <f ca="1">INDIRECT("T37")+2*INDIRECT("U37")+3*INDIRECT("V37")+4*INDIRECT("W37")+5*INDIRECT("X37")+6*INDIRECT("Y37")+7*INDIRECT("Z37")+8*INDIRECT("AA37")</f>
        <v>0</v>
      </c>
      <c r="CN37" s="1">
        <v>0</v>
      </c>
      <c r="CO37" s="1">
        <f ca="1">INDIRECT("AB37")+2*INDIRECT("AC37")+3*INDIRECT("AD37")+4*INDIRECT("AE37")+5*INDIRECT("AF37")+6*INDIRECT("AG37")+7*INDIRECT("AH37")+8*INDIRECT("AI37")</f>
        <v>36738</v>
      </c>
      <c r="CP37" s="1">
        <v>36738</v>
      </c>
      <c r="CQ37" s="1">
        <f ca="1">INDIRECT("AJ37")+2*INDIRECT("AK37")+3*INDIRECT("AL37")+4*INDIRECT("AM37")+5*INDIRECT("AN37")+6*INDIRECT("AO37")+7*INDIRECT("AP37")+8*INDIRECT("AQ37")</f>
        <v>0</v>
      </c>
      <c r="CR37" s="1">
        <v>0</v>
      </c>
      <c r="CS37" s="1">
        <f ca="1">INDIRECT("AR37")+2*INDIRECT("AS37")+3*INDIRECT("AT37")+4*INDIRECT("AU37")+5*INDIRECT("AV37")+6*INDIRECT("AW37")+7*INDIRECT("AX37")+8*INDIRECT("AY37")</f>
        <v>0</v>
      </c>
      <c r="CT37" s="1">
        <v>0</v>
      </c>
      <c r="CU37" s="1">
        <f ca="1">INDIRECT("AZ37")+2*INDIRECT("BA37")+3*INDIRECT("BB37")+4*INDIRECT("BC37")+5*INDIRECT("BD37")+6*INDIRECT("BE37")+7*INDIRECT("BF37")+8*INDIRECT("BG37")</f>
        <v>0</v>
      </c>
      <c r="CV37" s="1">
        <v>0</v>
      </c>
      <c r="CW37" s="1">
        <f ca="1">INDIRECT("BH37")+2*INDIRECT("BI37")+3*INDIRECT("BJ37")+4*INDIRECT("BK37")+5*INDIRECT("BL37")+6*INDIRECT("BM37")+7*INDIRECT("BN37")+8*INDIRECT("BO37")</f>
        <v>0</v>
      </c>
      <c r="CX37" s="1">
        <v>0</v>
      </c>
    </row>
    <row r="38" spans="1:73" ht="11.25">
      <c r="A38" s="1" t="s">
        <v>0</v>
      </c>
      <c r="B38" s="1" t="s">
        <v>0</v>
      </c>
      <c r="C38" s="1" t="s">
        <v>0</v>
      </c>
      <c r="D38" s="1" t="s">
        <v>0</v>
      </c>
      <c r="E38" s="1" t="s">
        <v>7</v>
      </c>
      <c r="F38" s="7">
        <f>SUM(F33:F37)</f>
        <v>33291</v>
      </c>
      <c r="G38" s="6">
        <f>SUM(G33:G37)</f>
        <v>0</v>
      </c>
      <c r="H38" s="6">
        <f>SUM(H33:H37)</f>
        <v>0</v>
      </c>
      <c r="I38" s="6">
        <f>SUM(I33:I37)</f>
        <v>0</v>
      </c>
      <c r="J38" s="6">
        <f>SUM(J33:J37)</f>
        <v>0</v>
      </c>
      <c r="K38" s="6">
        <f>SUM(K33:K37)</f>
        <v>156410</v>
      </c>
      <c r="L38" s="6">
        <f>SUM(L33:L37)</f>
        <v>0</v>
      </c>
      <c r="M38" s="6">
        <f>SUM(M33:M37)</f>
        <v>0</v>
      </c>
      <c r="N38" s="7">
        <f>SUM(N33:N37)</f>
        <v>22145</v>
      </c>
      <c r="O38" s="6">
        <f>SUM(O33:O37)</f>
        <v>144210</v>
      </c>
      <c r="P38" s="6">
        <f>SUM(P33:P37)</f>
        <v>1905</v>
      </c>
      <c r="Q38" s="6">
        <f>SUM(Q33:Q37)</f>
        <v>6541</v>
      </c>
      <c r="R38" s="6">
        <f>SUM(R33:R37)</f>
        <v>2700</v>
      </c>
      <c r="S38" s="6">
        <f>SUM(S33:S37)</f>
        <v>12200</v>
      </c>
      <c r="T38" s="8"/>
      <c r="U38" s="5"/>
      <c r="V38" s="5"/>
      <c r="W38" s="5"/>
      <c r="X38" s="5"/>
      <c r="Y38" s="5"/>
      <c r="Z38" s="5"/>
      <c r="AA38" s="5"/>
      <c r="AB38" s="8"/>
      <c r="AC38" s="5"/>
      <c r="AD38" s="5"/>
      <c r="AE38" s="5"/>
      <c r="AF38" s="5"/>
      <c r="AG38" s="5"/>
      <c r="AH38" s="5"/>
      <c r="AI38" s="5"/>
      <c r="AJ38" s="8"/>
      <c r="AK38" s="5"/>
      <c r="AL38" s="5"/>
      <c r="AM38" s="5"/>
      <c r="AN38" s="5"/>
      <c r="AO38" s="5"/>
      <c r="AP38" s="5"/>
      <c r="AQ38" s="5"/>
      <c r="AR38" s="8"/>
      <c r="AS38" s="5"/>
      <c r="AT38" s="5"/>
      <c r="AU38" s="5"/>
      <c r="AV38" s="5"/>
      <c r="AW38" s="5"/>
      <c r="AX38" s="5"/>
      <c r="AY38" s="5"/>
      <c r="AZ38" s="8"/>
      <c r="BA38" s="5"/>
      <c r="BB38" s="5"/>
      <c r="BC38" s="5"/>
      <c r="BD38" s="5"/>
      <c r="BE38" s="5"/>
      <c r="BF38" s="5"/>
      <c r="BG38" s="5"/>
      <c r="BH38" s="8"/>
      <c r="BI38" s="5"/>
      <c r="BJ38" s="5"/>
      <c r="BK38" s="5"/>
      <c r="BL38" s="5"/>
      <c r="BM38" s="5"/>
      <c r="BN38" s="5"/>
      <c r="BO38" s="5"/>
      <c r="BP38" s="9">
        <v>0</v>
      </c>
      <c r="BQ38" s="1" t="s">
        <v>0</v>
      </c>
      <c r="BR38" s="1" t="s">
        <v>0</v>
      </c>
      <c r="BS38" s="1" t="s">
        <v>0</v>
      </c>
      <c r="BT38" s="1" t="s">
        <v>0</v>
      </c>
      <c r="BU38" s="1" t="s">
        <v>0</v>
      </c>
    </row>
    <row r="39" spans="3:73" ht="11.25">
      <c r="C39" s="1" t="s">
        <v>0</v>
      </c>
      <c r="D39" s="1" t="s">
        <v>0</v>
      </c>
      <c r="E39" s="1" t="s">
        <v>0</v>
      </c>
      <c r="F39" s="7"/>
      <c r="G39" s="6"/>
      <c r="H39" s="6"/>
      <c r="I39" s="6"/>
      <c r="J39" s="6"/>
      <c r="K39" s="6"/>
      <c r="L39" s="6"/>
      <c r="M39" s="6"/>
      <c r="N39" s="7"/>
      <c r="O39" s="6"/>
      <c r="P39" s="6"/>
      <c r="Q39" s="6"/>
      <c r="R39" s="6"/>
      <c r="S39" s="6"/>
      <c r="T39" s="8"/>
      <c r="U39" s="5"/>
      <c r="V39" s="5"/>
      <c r="W39" s="5"/>
      <c r="X39" s="5"/>
      <c r="Y39" s="5"/>
      <c r="Z39" s="5"/>
      <c r="AA39" s="5"/>
      <c r="AB39" s="8"/>
      <c r="AC39" s="5"/>
      <c r="AD39" s="5"/>
      <c r="AE39" s="5"/>
      <c r="AF39" s="5"/>
      <c r="AG39" s="5"/>
      <c r="AH39" s="5"/>
      <c r="AI39" s="5"/>
      <c r="AJ39" s="8"/>
      <c r="AK39" s="5"/>
      <c r="AL39" s="5"/>
      <c r="AM39" s="5"/>
      <c r="AN39" s="5"/>
      <c r="AO39" s="5"/>
      <c r="AP39" s="5"/>
      <c r="AQ39" s="5"/>
      <c r="AR39" s="8"/>
      <c r="AS39" s="5"/>
      <c r="AT39" s="5"/>
      <c r="AU39" s="5"/>
      <c r="AV39" s="5"/>
      <c r="AW39" s="5"/>
      <c r="AX39" s="5"/>
      <c r="AY39" s="5"/>
      <c r="AZ39" s="8"/>
      <c r="BA39" s="5"/>
      <c r="BB39" s="5"/>
      <c r="BC39" s="5"/>
      <c r="BD39" s="5"/>
      <c r="BE39" s="5"/>
      <c r="BF39" s="5"/>
      <c r="BG39" s="5"/>
      <c r="BH39" s="8"/>
      <c r="BI39" s="5"/>
      <c r="BJ39" s="5"/>
      <c r="BK39" s="5"/>
      <c r="BL39" s="5"/>
      <c r="BM39" s="5"/>
      <c r="BN39" s="5"/>
      <c r="BO39" s="5"/>
      <c r="BP39" s="9"/>
      <c r="BT39" s="1" t="s">
        <v>0</v>
      </c>
      <c r="BU39" s="1" t="s">
        <v>0</v>
      </c>
    </row>
    <row r="40" spans="1:102" ht="11.25">
      <c r="A40" s="30" t="s">
        <v>1</v>
      </c>
      <c r="B40" s="31" t="str">
        <f>HYPERLINK("http://www.dot.ca.gov/hq/transprog/stip2004/ff_sheets/03-0146d.xls","0146D")</f>
        <v>0146D</v>
      </c>
      <c r="C40" s="30" t="s">
        <v>35</v>
      </c>
      <c r="D40" s="30" t="s">
        <v>2</v>
      </c>
      <c r="E40" s="30" t="s">
        <v>3</v>
      </c>
      <c r="F40" s="32">
        <f ca="1">INDIRECT("T40")+INDIRECT("AB40")+INDIRECT("AJ40")+INDIRECT("AR40")+INDIRECT("AZ40")+INDIRECT("BH40")</f>
        <v>0</v>
      </c>
      <c r="G40" s="33">
        <f ca="1">INDIRECT("U40")+INDIRECT("AC40")+INDIRECT("AK40")+INDIRECT("AS40")+INDIRECT("BA40")+INDIRECT("BI40")</f>
        <v>2000</v>
      </c>
      <c r="H40" s="33">
        <f ca="1">INDIRECT("V40")+INDIRECT("AD40")+INDIRECT("AL40")+INDIRECT("AT40")+INDIRECT("BB40")+INDIRECT("BJ40")</f>
        <v>0</v>
      </c>
      <c r="I40" s="33">
        <f ca="1">INDIRECT("W40")+INDIRECT("AE40")+INDIRECT("AM40")+INDIRECT("AU40")+INDIRECT("BC40")+INDIRECT("BK40")</f>
        <v>0</v>
      </c>
      <c r="J40" s="33">
        <f ca="1">INDIRECT("X40")+INDIRECT("AF40")+INDIRECT("AN40")+INDIRECT("AV40")+INDIRECT("BD40")+INDIRECT("BL40")</f>
        <v>0</v>
      </c>
      <c r="K40" s="33">
        <f ca="1">INDIRECT("Y40")+INDIRECT("AG40")+INDIRECT("AO40")+INDIRECT("AW40")+INDIRECT("BE40")+INDIRECT("BM40")</f>
        <v>0</v>
      </c>
      <c r="L40" s="33">
        <f ca="1">INDIRECT("Z40")+INDIRECT("AH40")+INDIRECT("AP40")+INDIRECT("AX40")+INDIRECT("BF40")+INDIRECT("BN40")</f>
        <v>0</v>
      </c>
      <c r="M40" s="33">
        <f ca="1">INDIRECT("AA40")+INDIRECT("AI40")+INDIRECT("AQ40")+INDIRECT("AY40")+INDIRECT("BG40")+INDIRECT("BO40")</f>
        <v>0</v>
      </c>
      <c r="N40" s="32">
        <f ca="1">INDIRECT("T40")+INDIRECT("U40")+INDIRECT("V40")+INDIRECT("W40")+INDIRECT("X40")+INDIRECT("Y40")+INDIRECT("Z40")+INDIRECT("AA40")</f>
        <v>0</v>
      </c>
      <c r="O40" s="33">
        <f ca="1">INDIRECT("AB40")+INDIRECT("AC40")+INDIRECT("AD40")+INDIRECT("AE40")+INDIRECT("AF40")+INDIRECT("AG40")+INDIRECT("AH40")+INDIRECT("AI40")</f>
        <v>0</v>
      </c>
      <c r="P40" s="33">
        <f ca="1">INDIRECT("AJ40")+INDIRECT("AK40")+INDIRECT("AL40")+INDIRECT("AM40")+INDIRECT("AN40")+INDIRECT("AO40")+INDIRECT("AP40")+INDIRECT("AQ40")</f>
        <v>0</v>
      </c>
      <c r="Q40" s="33">
        <f ca="1">INDIRECT("AR40")+INDIRECT("AS40")+INDIRECT("AT40")+INDIRECT("AU40")+INDIRECT("AV40")+INDIRECT("AW40")+INDIRECT("AX40")+INDIRECT("AY40")</f>
        <v>2000</v>
      </c>
      <c r="R40" s="33">
        <f ca="1">INDIRECT("AZ40")+INDIRECT("BA40")+INDIRECT("BB40")+INDIRECT("BC40")+INDIRECT("BD40")+INDIRECT("BE40")+INDIRECT("BF40")+INDIRECT("BG40")</f>
        <v>0</v>
      </c>
      <c r="S40" s="33">
        <f ca="1">INDIRECT("BH40")+INDIRECT("BI40")+INDIRECT("BJ40")+INDIRECT("BK40")+INDIRECT("BL40")+INDIRECT("BM40")+INDIRECT("BN40")+INDIRECT("BO40")</f>
        <v>0</v>
      </c>
      <c r="T40" s="34"/>
      <c r="U40" s="35"/>
      <c r="V40" s="35"/>
      <c r="W40" s="35"/>
      <c r="X40" s="35"/>
      <c r="Y40" s="35"/>
      <c r="Z40" s="35"/>
      <c r="AA40" s="35"/>
      <c r="AB40" s="34"/>
      <c r="AC40" s="35"/>
      <c r="AD40" s="35"/>
      <c r="AE40" s="35"/>
      <c r="AF40" s="35"/>
      <c r="AG40" s="35"/>
      <c r="AH40" s="35"/>
      <c r="AI40" s="35"/>
      <c r="AJ40" s="34"/>
      <c r="AK40" s="35"/>
      <c r="AL40" s="35"/>
      <c r="AM40" s="35"/>
      <c r="AN40" s="35"/>
      <c r="AO40" s="35"/>
      <c r="AP40" s="35"/>
      <c r="AQ40" s="35"/>
      <c r="AR40" s="34"/>
      <c r="AS40" s="35">
        <v>2000</v>
      </c>
      <c r="AT40" s="35"/>
      <c r="AU40" s="35"/>
      <c r="AV40" s="35"/>
      <c r="AW40" s="35"/>
      <c r="AX40" s="35"/>
      <c r="AY40" s="35"/>
      <c r="AZ40" s="34"/>
      <c r="BA40" s="35"/>
      <c r="BB40" s="35"/>
      <c r="BC40" s="35"/>
      <c r="BD40" s="35"/>
      <c r="BE40" s="35"/>
      <c r="BF40" s="35"/>
      <c r="BG40" s="35"/>
      <c r="BH40" s="34"/>
      <c r="BI40" s="35"/>
      <c r="BJ40" s="35"/>
      <c r="BK40" s="35"/>
      <c r="BL40" s="35"/>
      <c r="BM40" s="35"/>
      <c r="BN40" s="35"/>
      <c r="BO40" s="36"/>
      <c r="BP40" s="9">
        <v>10700000247</v>
      </c>
      <c r="BQ40" s="1" t="s">
        <v>3</v>
      </c>
      <c r="BR40" s="1" t="s">
        <v>0</v>
      </c>
      <c r="BS40" s="1" t="s">
        <v>0</v>
      </c>
      <c r="BT40" s="1" t="s">
        <v>0</v>
      </c>
      <c r="BU40" s="1" t="s">
        <v>22</v>
      </c>
      <c r="BW40" s="1">
        <f ca="1">INDIRECT("T40")+2*INDIRECT("AB40")+3*INDIRECT("AJ40")+4*INDIRECT("AR40")+5*INDIRECT("AZ40")+6*INDIRECT("BH40")</f>
        <v>0</v>
      </c>
      <c r="BX40" s="1">
        <v>0</v>
      </c>
      <c r="BY40" s="1">
        <f ca="1">INDIRECT("U40")+2*INDIRECT("AC40")+3*INDIRECT("AK40")+4*INDIRECT("AS40")+5*INDIRECT("BA40")+6*INDIRECT("BI40")</f>
        <v>8000</v>
      </c>
      <c r="BZ40" s="1">
        <v>8000</v>
      </c>
      <c r="CA40" s="1">
        <f ca="1">INDIRECT("V40")+2*INDIRECT("AD40")+3*INDIRECT("AL40")+4*INDIRECT("AT40")+5*INDIRECT("BB40")+6*INDIRECT("BJ40")</f>
        <v>0</v>
      </c>
      <c r="CB40" s="1">
        <v>0</v>
      </c>
      <c r="CC40" s="1">
        <f ca="1">INDIRECT("W40")+2*INDIRECT("AE40")+3*INDIRECT("AM40")+4*INDIRECT("AU40")+5*INDIRECT("BC40")+6*INDIRECT("BK40")</f>
        <v>0</v>
      </c>
      <c r="CD40" s="1">
        <v>0</v>
      </c>
      <c r="CE40" s="1">
        <f ca="1">INDIRECT("X40")+2*INDIRECT("AF40")+3*INDIRECT("AN40")+4*INDIRECT("AV40")+5*INDIRECT("BD40")+6*INDIRECT("BL40")</f>
        <v>0</v>
      </c>
      <c r="CF40" s="1">
        <v>0</v>
      </c>
      <c r="CG40" s="1">
        <f ca="1">INDIRECT("Y40")+2*INDIRECT("AG40")+3*INDIRECT("AO40")+4*INDIRECT("AW40")+5*INDIRECT("BE40")+6*INDIRECT("BM40")</f>
        <v>0</v>
      </c>
      <c r="CH40" s="1">
        <v>0</v>
      </c>
      <c r="CI40" s="1">
        <f ca="1">INDIRECT("Z40")+2*INDIRECT("AH40")+3*INDIRECT("AP40")+4*INDIRECT("AX40")+5*INDIRECT("BF40")+6*INDIRECT("BN40")</f>
        <v>0</v>
      </c>
      <c r="CJ40" s="1">
        <v>0</v>
      </c>
      <c r="CK40" s="1">
        <f ca="1">INDIRECT("AA40")+2*INDIRECT("AI40")+3*INDIRECT("AQ40")+4*INDIRECT("AY40")+5*INDIRECT("BG40")+6*INDIRECT("BO40")</f>
        <v>0</v>
      </c>
      <c r="CL40" s="1">
        <v>0</v>
      </c>
      <c r="CM40" s="1">
        <f ca="1">INDIRECT("T40")+2*INDIRECT("U40")+3*INDIRECT("V40")+4*INDIRECT("W40")+5*INDIRECT("X40")+6*INDIRECT("Y40")+7*INDIRECT("Z40")+8*INDIRECT("AA40")</f>
        <v>0</v>
      </c>
      <c r="CN40" s="1">
        <v>0</v>
      </c>
      <c r="CO40" s="1">
        <f ca="1">INDIRECT("AB40")+2*INDIRECT("AC40")+3*INDIRECT("AD40")+4*INDIRECT("AE40")+5*INDIRECT("AF40")+6*INDIRECT("AG40")+7*INDIRECT("AH40")+8*INDIRECT("AI40")</f>
        <v>0</v>
      </c>
      <c r="CP40" s="1">
        <v>0</v>
      </c>
      <c r="CQ40" s="1">
        <f ca="1">INDIRECT("AJ40")+2*INDIRECT("AK40")+3*INDIRECT("AL40")+4*INDIRECT("AM40")+5*INDIRECT("AN40")+6*INDIRECT("AO40")+7*INDIRECT("AP40")+8*INDIRECT("AQ40")</f>
        <v>0</v>
      </c>
      <c r="CR40" s="1">
        <v>0</v>
      </c>
      <c r="CS40" s="1">
        <f ca="1">INDIRECT("AR40")+2*INDIRECT("AS40")+3*INDIRECT("AT40")+4*INDIRECT("AU40")+5*INDIRECT("AV40")+6*INDIRECT("AW40")+7*INDIRECT("AX40")+8*INDIRECT("AY40")</f>
        <v>4000</v>
      </c>
      <c r="CT40" s="1">
        <v>4000</v>
      </c>
      <c r="CU40" s="1">
        <f ca="1">INDIRECT("AZ40")+2*INDIRECT("BA40")+3*INDIRECT("BB40")+4*INDIRECT("BC40")+5*INDIRECT("BD40")+6*INDIRECT("BE40")+7*INDIRECT("BF40")+8*INDIRECT("BG40")</f>
        <v>0</v>
      </c>
      <c r="CV40" s="1">
        <v>0</v>
      </c>
      <c r="CW40" s="1">
        <f ca="1">INDIRECT("BH40")+2*INDIRECT("BI40")+3*INDIRECT("BJ40")+4*INDIRECT("BK40")+5*INDIRECT("BL40")+6*INDIRECT("BM40")+7*INDIRECT("BN40")+8*INDIRECT("BO40")</f>
        <v>0</v>
      </c>
      <c r="CX40" s="1">
        <v>0</v>
      </c>
    </row>
    <row r="41" spans="1:102" ht="11.25">
      <c r="A41" s="1" t="s">
        <v>0</v>
      </c>
      <c r="B41" s="1" t="s">
        <v>36</v>
      </c>
      <c r="C41" s="1" t="s">
        <v>37</v>
      </c>
      <c r="D41" s="1" t="s">
        <v>38</v>
      </c>
      <c r="E41" s="1" t="s">
        <v>6</v>
      </c>
      <c r="F41" s="7">
        <f ca="1">INDIRECT("T41")+INDIRECT("AB41")+INDIRECT("AJ41")+INDIRECT("AR41")+INDIRECT("AZ41")+INDIRECT("BH41")</f>
        <v>2000</v>
      </c>
      <c r="G41" s="6">
        <f ca="1">INDIRECT("U41")+INDIRECT("AC41")+INDIRECT("AK41")+INDIRECT("AS41")+INDIRECT("BA41")+INDIRECT("BI41")</f>
        <v>2600</v>
      </c>
      <c r="H41" s="6">
        <f ca="1">INDIRECT("V41")+INDIRECT("AD41")+INDIRECT("AL41")+INDIRECT("AT41")+INDIRECT("BB41")+INDIRECT("BJ41")</f>
        <v>0</v>
      </c>
      <c r="I41" s="6">
        <f ca="1">INDIRECT("W41")+INDIRECT("AE41")+INDIRECT("AM41")+INDIRECT("AU41")+INDIRECT("BC41")+INDIRECT("BK41")</f>
        <v>0</v>
      </c>
      <c r="J41" s="6">
        <f ca="1">INDIRECT("X41")+INDIRECT("AF41")+INDIRECT("AN41")+INDIRECT("AV41")+INDIRECT("BD41")+INDIRECT("BL41")</f>
        <v>0</v>
      </c>
      <c r="K41" s="6">
        <f ca="1">INDIRECT("Y41")+INDIRECT("AG41")+INDIRECT("AO41")+INDIRECT("AW41")+INDIRECT("BE41")+INDIRECT("BM41")</f>
        <v>0</v>
      </c>
      <c r="L41" s="6">
        <f ca="1">INDIRECT("Z41")+INDIRECT("AH41")+INDIRECT("AP41")+INDIRECT("AX41")+INDIRECT("BF41")+INDIRECT("BN41")</f>
        <v>0</v>
      </c>
      <c r="M41" s="6">
        <f ca="1">INDIRECT("AA41")+INDIRECT("AI41")+INDIRECT("AQ41")+INDIRECT("AY41")+INDIRECT("BG41")+INDIRECT("BO41")</f>
        <v>0</v>
      </c>
      <c r="N41" s="7">
        <f ca="1">INDIRECT("T41")+INDIRECT("U41")+INDIRECT("V41")+INDIRECT("W41")+INDIRECT("X41")+INDIRECT("Y41")+INDIRECT("Z41")+INDIRECT("AA41")</f>
        <v>0</v>
      </c>
      <c r="O41" s="6">
        <f ca="1">INDIRECT("AB41")+INDIRECT("AC41")+INDIRECT("AD41")+INDIRECT("AE41")+INDIRECT("AF41")+INDIRECT("AG41")+INDIRECT("AH41")+INDIRECT("AI41")</f>
        <v>0</v>
      </c>
      <c r="P41" s="6">
        <f ca="1">INDIRECT("AJ41")+INDIRECT("AK41")+INDIRECT("AL41")+INDIRECT("AM41")+INDIRECT("AN41")+INDIRECT("AO41")+INDIRECT("AP41")+INDIRECT("AQ41")</f>
        <v>2000</v>
      </c>
      <c r="Q41" s="6">
        <f ca="1">INDIRECT("AR41")+INDIRECT("AS41")+INDIRECT("AT41")+INDIRECT("AU41")+INDIRECT("AV41")+INDIRECT("AW41")+INDIRECT("AX41")+INDIRECT("AY41")</f>
        <v>2600</v>
      </c>
      <c r="R41" s="6">
        <f ca="1">INDIRECT("AZ41")+INDIRECT("BA41")+INDIRECT("BB41")+INDIRECT("BC41")+INDIRECT("BD41")+INDIRECT("BE41")+INDIRECT("BF41")+INDIRECT("BG41")</f>
        <v>0</v>
      </c>
      <c r="S41" s="6">
        <f ca="1">INDIRECT("BH41")+INDIRECT("BI41")+INDIRECT("BJ41")+INDIRECT("BK41")+INDIRECT("BL41")+INDIRECT("BM41")+INDIRECT("BN41")+INDIRECT("BO41")</f>
        <v>0</v>
      </c>
      <c r="T41" s="28"/>
      <c r="U41" s="29"/>
      <c r="V41" s="29"/>
      <c r="W41" s="29"/>
      <c r="X41" s="29"/>
      <c r="Y41" s="29"/>
      <c r="Z41" s="29"/>
      <c r="AA41" s="29"/>
      <c r="AB41" s="28"/>
      <c r="AC41" s="29"/>
      <c r="AD41" s="29"/>
      <c r="AE41" s="29"/>
      <c r="AF41" s="29"/>
      <c r="AG41" s="29"/>
      <c r="AH41" s="29"/>
      <c r="AI41" s="29"/>
      <c r="AJ41" s="28">
        <v>2000</v>
      </c>
      <c r="AK41" s="29"/>
      <c r="AL41" s="29"/>
      <c r="AM41" s="29"/>
      <c r="AN41" s="29"/>
      <c r="AO41" s="29"/>
      <c r="AP41" s="29"/>
      <c r="AQ41" s="29"/>
      <c r="AR41" s="28"/>
      <c r="AS41" s="29">
        <v>2600</v>
      </c>
      <c r="AT41" s="29"/>
      <c r="AU41" s="29"/>
      <c r="AV41" s="29"/>
      <c r="AW41" s="29"/>
      <c r="AX41" s="29"/>
      <c r="AY41" s="29"/>
      <c r="AZ41" s="28"/>
      <c r="BA41" s="29"/>
      <c r="BB41" s="29"/>
      <c r="BC41" s="29"/>
      <c r="BD41" s="29"/>
      <c r="BE41" s="29"/>
      <c r="BF41" s="29"/>
      <c r="BG41" s="29"/>
      <c r="BH41" s="28"/>
      <c r="BI41" s="29"/>
      <c r="BJ41" s="29"/>
      <c r="BK41" s="29"/>
      <c r="BL41" s="29"/>
      <c r="BM41" s="29"/>
      <c r="BN41" s="29"/>
      <c r="BO41" s="29"/>
      <c r="BP41" s="9">
        <v>0</v>
      </c>
      <c r="BQ41" s="1" t="s">
        <v>0</v>
      </c>
      <c r="BR41" s="1" t="s">
        <v>0</v>
      </c>
      <c r="BS41" s="1" t="s">
        <v>0</v>
      </c>
      <c r="BT41" s="1" t="s">
        <v>0</v>
      </c>
      <c r="BU41" s="1" t="s">
        <v>0</v>
      </c>
      <c r="BW41" s="1">
        <f ca="1">INDIRECT("T41")+2*INDIRECT("AB41")+3*INDIRECT("AJ41")+4*INDIRECT("AR41")+5*INDIRECT("AZ41")+6*INDIRECT("BH41")</f>
        <v>6000</v>
      </c>
      <c r="BX41" s="1">
        <v>6000</v>
      </c>
      <c r="BY41" s="1">
        <f ca="1">INDIRECT("U41")+2*INDIRECT("AC41")+3*INDIRECT("AK41")+4*INDIRECT("AS41")+5*INDIRECT("BA41")+6*INDIRECT("BI41")</f>
        <v>10400</v>
      </c>
      <c r="BZ41" s="1">
        <v>10400</v>
      </c>
      <c r="CA41" s="1">
        <f ca="1">INDIRECT("V41")+2*INDIRECT("AD41")+3*INDIRECT("AL41")+4*INDIRECT("AT41")+5*INDIRECT("BB41")+6*INDIRECT("BJ41")</f>
        <v>0</v>
      </c>
      <c r="CB41" s="1">
        <v>0</v>
      </c>
      <c r="CC41" s="1">
        <f ca="1">INDIRECT("W41")+2*INDIRECT("AE41")+3*INDIRECT("AM41")+4*INDIRECT("AU41")+5*INDIRECT("BC41")+6*INDIRECT("BK41")</f>
        <v>0</v>
      </c>
      <c r="CD41" s="1">
        <v>0</v>
      </c>
      <c r="CE41" s="1">
        <f ca="1">INDIRECT("X41")+2*INDIRECT("AF41")+3*INDIRECT("AN41")+4*INDIRECT("AV41")+5*INDIRECT("BD41")+6*INDIRECT("BL41")</f>
        <v>0</v>
      </c>
      <c r="CF41" s="1">
        <v>0</v>
      </c>
      <c r="CG41" s="1">
        <f ca="1">INDIRECT("Y41")+2*INDIRECT("AG41")+3*INDIRECT("AO41")+4*INDIRECT("AW41")+5*INDIRECT("BE41")+6*INDIRECT("BM41")</f>
        <v>0</v>
      </c>
      <c r="CH41" s="1">
        <v>0</v>
      </c>
      <c r="CI41" s="1">
        <f ca="1">INDIRECT("Z41")+2*INDIRECT("AH41")+3*INDIRECT("AP41")+4*INDIRECT("AX41")+5*INDIRECT("BF41")+6*INDIRECT("BN41")</f>
        <v>0</v>
      </c>
      <c r="CJ41" s="1">
        <v>0</v>
      </c>
      <c r="CK41" s="1">
        <f ca="1">INDIRECT("AA41")+2*INDIRECT("AI41")+3*INDIRECT("AQ41")+4*INDIRECT("AY41")+5*INDIRECT("BG41")+6*INDIRECT("BO41")</f>
        <v>0</v>
      </c>
      <c r="CL41" s="1">
        <v>0</v>
      </c>
      <c r="CM41" s="1">
        <f ca="1">INDIRECT("T41")+2*INDIRECT("U41")+3*INDIRECT("V41")+4*INDIRECT("W41")+5*INDIRECT("X41")+6*INDIRECT("Y41")+7*INDIRECT("Z41")+8*INDIRECT("AA41")</f>
        <v>0</v>
      </c>
      <c r="CN41" s="1">
        <v>0</v>
      </c>
      <c r="CO41" s="1">
        <f ca="1">INDIRECT("AB41")+2*INDIRECT("AC41")+3*INDIRECT("AD41")+4*INDIRECT("AE41")+5*INDIRECT("AF41")+6*INDIRECT("AG41")+7*INDIRECT("AH41")+8*INDIRECT("AI41")</f>
        <v>0</v>
      </c>
      <c r="CP41" s="1">
        <v>0</v>
      </c>
      <c r="CQ41" s="1">
        <f ca="1">INDIRECT("AJ41")+2*INDIRECT("AK41")+3*INDIRECT("AL41")+4*INDIRECT("AM41")+5*INDIRECT("AN41")+6*INDIRECT("AO41")+7*INDIRECT("AP41")+8*INDIRECT("AQ41")</f>
        <v>2000</v>
      </c>
      <c r="CR41" s="1">
        <v>2000</v>
      </c>
      <c r="CS41" s="1">
        <f ca="1">INDIRECT("AR41")+2*INDIRECT("AS41")+3*INDIRECT("AT41")+4*INDIRECT("AU41")+5*INDIRECT("AV41")+6*INDIRECT("AW41")+7*INDIRECT("AX41")+8*INDIRECT("AY41")</f>
        <v>5200</v>
      </c>
      <c r="CT41" s="1">
        <v>5200</v>
      </c>
      <c r="CU41" s="1">
        <f ca="1">INDIRECT("AZ41")+2*INDIRECT("BA41")+3*INDIRECT("BB41")+4*INDIRECT("BC41")+5*INDIRECT("BD41")+6*INDIRECT("BE41")+7*INDIRECT("BF41")+8*INDIRECT("BG41")</f>
        <v>0</v>
      </c>
      <c r="CV41" s="1">
        <v>0</v>
      </c>
      <c r="CW41" s="1">
        <f ca="1">INDIRECT("BH41")+2*INDIRECT("BI41")+3*INDIRECT("BJ41")+4*INDIRECT("BK41")+5*INDIRECT("BL41")+6*INDIRECT("BM41")+7*INDIRECT("BN41")+8*INDIRECT("BO41")</f>
        <v>0</v>
      </c>
      <c r="CX41" s="1">
        <v>0</v>
      </c>
    </row>
    <row r="42" spans="1:102" ht="11.25">
      <c r="A42" s="25"/>
      <c r="B42" s="25"/>
      <c r="C42" s="27" t="s">
        <v>78</v>
      </c>
      <c r="D42" s="26" t="s">
        <v>0</v>
      </c>
      <c r="E42" s="1" t="s">
        <v>16</v>
      </c>
      <c r="F42" s="7">
        <f ca="1">INDIRECT("T42")+INDIRECT("AB42")+INDIRECT("AJ42")+INDIRECT("AR42")+INDIRECT("AZ42")+INDIRECT("BH42")</f>
        <v>0</v>
      </c>
      <c r="G42" s="6">
        <f ca="1">INDIRECT("U42")+INDIRECT("AC42")+INDIRECT("AK42")+INDIRECT("AS42")+INDIRECT("BA42")+INDIRECT("BI42")</f>
        <v>0</v>
      </c>
      <c r="H42" s="6">
        <f ca="1">INDIRECT("V42")+INDIRECT("AD42")+INDIRECT("AL42")+INDIRECT("AT42")+INDIRECT("BB42")+INDIRECT("BJ42")</f>
        <v>400</v>
      </c>
      <c r="I42" s="6">
        <f ca="1">INDIRECT("W42")+INDIRECT("AE42")+INDIRECT("AM42")+INDIRECT("AU42")+INDIRECT("BC42")+INDIRECT("BK42")</f>
        <v>0</v>
      </c>
      <c r="J42" s="6">
        <f ca="1">INDIRECT("X42")+INDIRECT("AF42")+INDIRECT("AN42")+INDIRECT("AV42")+INDIRECT("BD42")+INDIRECT("BL42")</f>
        <v>11900</v>
      </c>
      <c r="K42" s="6">
        <f ca="1">INDIRECT("Y42")+INDIRECT("AG42")+INDIRECT("AO42")+INDIRECT("AW42")+INDIRECT("BE42")+INDIRECT("BM42")</f>
        <v>0</v>
      </c>
      <c r="L42" s="6">
        <f ca="1">INDIRECT("Z42")+INDIRECT("AH42")+INDIRECT("AP42")+INDIRECT("AX42")+INDIRECT("BF42")+INDIRECT("BN42")</f>
        <v>111000</v>
      </c>
      <c r="M42" s="6">
        <f ca="1">INDIRECT("AA42")+INDIRECT("AI42")+INDIRECT("AQ42")+INDIRECT("AY42")+INDIRECT("BG42")+INDIRECT("BO42")</f>
        <v>0</v>
      </c>
      <c r="N42" s="7">
        <f ca="1">INDIRECT("T42")+INDIRECT("U42")+INDIRECT("V42")+INDIRECT("W42")+INDIRECT("X42")+INDIRECT("Y42")+INDIRECT("Z42")+INDIRECT("AA42")</f>
        <v>3600</v>
      </c>
      <c r="O42" s="6">
        <f ca="1">INDIRECT("AB42")+INDIRECT("AC42")+INDIRECT("AD42")+INDIRECT("AE42")+INDIRECT("AF42")+INDIRECT("AG42")+INDIRECT("AH42")+INDIRECT("AI42")</f>
        <v>101600</v>
      </c>
      <c r="P42" s="6">
        <f ca="1">INDIRECT("AJ42")+INDIRECT("AK42")+INDIRECT("AL42")+INDIRECT("AM42")+INDIRECT("AN42")+INDIRECT("AO42")+INDIRECT("AP42")+INDIRECT("AQ42")</f>
        <v>0</v>
      </c>
      <c r="Q42" s="6">
        <f ca="1">INDIRECT("AR42")+INDIRECT("AS42")+INDIRECT("AT42")+INDIRECT("AU42")+INDIRECT("AV42")+INDIRECT("AW42")+INDIRECT("AX42")+INDIRECT("AY42")</f>
        <v>0</v>
      </c>
      <c r="R42" s="6">
        <f ca="1">INDIRECT("AZ42")+INDIRECT("BA42")+INDIRECT("BB42")+INDIRECT("BC42")+INDIRECT("BD42")+INDIRECT("BE42")+INDIRECT("BF42")+INDIRECT("BG42")</f>
        <v>1600</v>
      </c>
      <c r="S42" s="6">
        <f ca="1">INDIRECT("BH42")+INDIRECT("BI42")+INDIRECT("BJ42")+INDIRECT("BK42")+INDIRECT("BL42")+INDIRECT("BM42")+INDIRECT("BN42")+INDIRECT("BO42")</f>
        <v>16500</v>
      </c>
      <c r="T42" s="28"/>
      <c r="U42" s="29"/>
      <c r="V42" s="29">
        <v>100</v>
      </c>
      <c r="W42" s="29"/>
      <c r="X42" s="29">
        <v>3500</v>
      </c>
      <c r="Y42" s="29"/>
      <c r="Z42" s="29"/>
      <c r="AA42" s="29"/>
      <c r="AB42" s="28"/>
      <c r="AC42" s="29"/>
      <c r="AD42" s="29"/>
      <c r="AE42" s="29"/>
      <c r="AF42" s="29">
        <v>5600</v>
      </c>
      <c r="AG42" s="29"/>
      <c r="AH42" s="29">
        <v>96000</v>
      </c>
      <c r="AI42" s="29"/>
      <c r="AJ42" s="28"/>
      <c r="AK42" s="29"/>
      <c r="AL42" s="29"/>
      <c r="AM42" s="29"/>
      <c r="AN42" s="29"/>
      <c r="AO42" s="29"/>
      <c r="AP42" s="29"/>
      <c r="AQ42" s="29"/>
      <c r="AR42" s="28"/>
      <c r="AS42" s="29"/>
      <c r="AT42" s="29"/>
      <c r="AU42" s="29"/>
      <c r="AV42" s="29"/>
      <c r="AW42" s="29"/>
      <c r="AX42" s="29"/>
      <c r="AY42" s="29"/>
      <c r="AZ42" s="28"/>
      <c r="BA42" s="29"/>
      <c r="BB42" s="29">
        <v>300</v>
      </c>
      <c r="BC42" s="29"/>
      <c r="BD42" s="29">
        <v>1300</v>
      </c>
      <c r="BE42" s="29"/>
      <c r="BF42" s="29"/>
      <c r="BG42" s="29"/>
      <c r="BH42" s="28"/>
      <c r="BI42" s="29"/>
      <c r="BJ42" s="29"/>
      <c r="BK42" s="29"/>
      <c r="BL42" s="29">
        <v>1500</v>
      </c>
      <c r="BM42" s="29"/>
      <c r="BN42" s="29">
        <v>15000</v>
      </c>
      <c r="BO42" s="29"/>
      <c r="BP42" s="9">
        <v>0</v>
      </c>
      <c r="BQ42" s="1" t="s">
        <v>0</v>
      </c>
      <c r="BR42" s="1" t="s">
        <v>0</v>
      </c>
      <c r="BS42" s="1" t="s">
        <v>0</v>
      </c>
      <c r="BT42" s="1" t="s">
        <v>0</v>
      </c>
      <c r="BU42" s="1" t="s">
        <v>0</v>
      </c>
      <c r="BW42" s="1">
        <f ca="1">INDIRECT("T42")+2*INDIRECT("AB42")+3*INDIRECT("AJ42")+4*INDIRECT("AR42")+5*INDIRECT("AZ42")+6*INDIRECT("BH42")</f>
        <v>0</v>
      </c>
      <c r="BX42" s="1">
        <v>0</v>
      </c>
      <c r="BY42" s="1">
        <f ca="1">INDIRECT("U42")+2*INDIRECT("AC42")+3*INDIRECT("AK42")+4*INDIRECT("AS42")+5*INDIRECT("BA42")+6*INDIRECT("BI42")</f>
        <v>0</v>
      </c>
      <c r="BZ42" s="1">
        <v>0</v>
      </c>
      <c r="CA42" s="1">
        <f ca="1">INDIRECT("V42")+2*INDIRECT("AD42")+3*INDIRECT("AL42")+4*INDIRECT("AT42")+5*INDIRECT("BB42")+6*INDIRECT("BJ42")</f>
        <v>1600</v>
      </c>
      <c r="CB42" s="1">
        <v>1600</v>
      </c>
      <c r="CC42" s="1">
        <f ca="1">INDIRECT("W42")+2*INDIRECT("AE42")+3*INDIRECT("AM42")+4*INDIRECT("AU42")+5*INDIRECT("BC42")+6*INDIRECT("BK42")</f>
        <v>0</v>
      </c>
      <c r="CD42" s="1">
        <v>0</v>
      </c>
      <c r="CE42" s="1">
        <f ca="1">INDIRECT("X42")+2*INDIRECT("AF42")+3*INDIRECT("AN42")+4*INDIRECT("AV42")+5*INDIRECT("BD42")+6*INDIRECT("BL42")</f>
        <v>30200</v>
      </c>
      <c r="CF42" s="1">
        <v>30200</v>
      </c>
      <c r="CG42" s="1">
        <f ca="1">INDIRECT("Y42")+2*INDIRECT("AG42")+3*INDIRECT("AO42")+4*INDIRECT("AW42")+5*INDIRECT("BE42")+6*INDIRECT("BM42")</f>
        <v>0</v>
      </c>
      <c r="CH42" s="1">
        <v>0</v>
      </c>
      <c r="CI42" s="1">
        <f ca="1">INDIRECT("Z42")+2*INDIRECT("AH42")+3*INDIRECT("AP42")+4*INDIRECT("AX42")+5*INDIRECT("BF42")+6*INDIRECT("BN42")</f>
        <v>282000</v>
      </c>
      <c r="CJ42" s="1">
        <v>282000</v>
      </c>
      <c r="CK42" s="1">
        <f ca="1">INDIRECT("AA42")+2*INDIRECT("AI42")+3*INDIRECT("AQ42")+4*INDIRECT("AY42")+5*INDIRECT("BG42")+6*INDIRECT("BO42")</f>
        <v>0</v>
      </c>
      <c r="CL42" s="1">
        <v>0</v>
      </c>
      <c r="CM42" s="1">
        <f ca="1">INDIRECT("T42")+2*INDIRECT("U42")+3*INDIRECT("V42")+4*INDIRECT("W42")+5*INDIRECT("X42")+6*INDIRECT("Y42")+7*INDIRECT("Z42")+8*INDIRECT("AA42")</f>
        <v>17800</v>
      </c>
      <c r="CN42" s="1">
        <v>17800</v>
      </c>
      <c r="CO42" s="1">
        <f ca="1">INDIRECT("AB42")+2*INDIRECT("AC42")+3*INDIRECT("AD42")+4*INDIRECT("AE42")+5*INDIRECT("AF42")+6*INDIRECT("AG42")+7*INDIRECT("AH42")+8*INDIRECT("AI42")</f>
        <v>700000</v>
      </c>
      <c r="CP42" s="1">
        <v>700000</v>
      </c>
      <c r="CQ42" s="1">
        <f ca="1">INDIRECT("AJ42")+2*INDIRECT("AK42")+3*INDIRECT("AL42")+4*INDIRECT("AM42")+5*INDIRECT("AN42")+6*INDIRECT("AO42")+7*INDIRECT("AP42")+8*INDIRECT("AQ42")</f>
        <v>0</v>
      </c>
      <c r="CR42" s="1">
        <v>0</v>
      </c>
      <c r="CS42" s="1">
        <f ca="1">INDIRECT("AR42")+2*INDIRECT("AS42")+3*INDIRECT("AT42")+4*INDIRECT("AU42")+5*INDIRECT("AV42")+6*INDIRECT("AW42")+7*INDIRECT("AX42")+8*INDIRECT("AY42")</f>
        <v>0</v>
      </c>
      <c r="CT42" s="1">
        <v>0</v>
      </c>
      <c r="CU42" s="1">
        <f ca="1">INDIRECT("AZ42")+2*INDIRECT("BA42")+3*INDIRECT("BB42")+4*INDIRECT("BC42")+5*INDIRECT("BD42")+6*INDIRECT("BE42")+7*INDIRECT("BF42")+8*INDIRECT("BG42")</f>
        <v>7400</v>
      </c>
      <c r="CV42" s="1">
        <v>7400</v>
      </c>
      <c r="CW42" s="1">
        <f ca="1">INDIRECT("BH42")+2*INDIRECT("BI42")+3*INDIRECT("BJ42")+4*INDIRECT("BK42")+5*INDIRECT("BL42")+6*INDIRECT("BM42")+7*INDIRECT("BN42")+8*INDIRECT("BO42")</f>
        <v>112500</v>
      </c>
      <c r="CX42" s="1">
        <v>112500</v>
      </c>
    </row>
    <row r="43" spans="1:73" ht="11.25">
      <c r="A43" s="1" t="s">
        <v>0</v>
      </c>
      <c r="B43" s="1" t="s">
        <v>0</v>
      </c>
      <c r="C43" s="1" t="s">
        <v>0</v>
      </c>
      <c r="D43" s="1" t="s">
        <v>0</v>
      </c>
      <c r="E43" s="1" t="s">
        <v>7</v>
      </c>
      <c r="F43" s="7">
        <f>SUM(F40:F42)</f>
        <v>2000</v>
      </c>
      <c r="G43" s="6">
        <f>SUM(G40:G42)</f>
        <v>4600</v>
      </c>
      <c r="H43" s="6">
        <f>SUM(H40:H42)</f>
        <v>400</v>
      </c>
      <c r="I43" s="6">
        <f>SUM(I40:I42)</f>
        <v>0</v>
      </c>
      <c r="J43" s="6">
        <f>SUM(J40:J42)</f>
        <v>11900</v>
      </c>
      <c r="K43" s="6">
        <f>SUM(K40:K42)</f>
        <v>0</v>
      </c>
      <c r="L43" s="6">
        <f>SUM(L40:L42)</f>
        <v>111000</v>
      </c>
      <c r="M43" s="6">
        <f>SUM(M40:M42)</f>
        <v>0</v>
      </c>
      <c r="N43" s="7">
        <f>SUM(N40:N42)</f>
        <v>3600</v>
      </c>
      <c r="O43" s="6">
        <f>SUM(O40:O42)</f>
        <v>101600</v>
      </c>
      <c r="P43" s="6">
        <f>SUM(P40:P42)</f>
        <v>2000</v>
      </c>
      <c r="Q43" s="6">
        <f>SUM(Q40:Q42)</f>
        <v>4600</v>
      </c>
      <c r="R43" s="6">
        <f>SUM(R40:R42)</f>
        <v>1600</v>
      </c>
      <c r="S43" s="6">
        <f>SUM(S40:S42)</f>
        <v>16500</v>
      </c>
      <c r="T43" s="8"/>
      <c r="U43" s="5"/>
      <c r="V43" s="5"/>
      <c r="W43" s="5"/>
      <c r="X43" s="5"/>
      <c r="Y43" s="5"/>
      <c r="Z43" s="5"/>
      <c r="AA43" s="5"/>
      <c r="AB43" s="8"/>
      <c r="AC43" s="5"/>
      <c r="AD43" s="5"/>
      <c r="AE43" s="5"/>
      <c r="AF43" s="5"/>
      <c r="AG43" s="5"/>
      <c r="AH43" s="5"/>
      <c r="AI43" s="5"/>
      <c r="AJ43" s="8"/>
      <c r="AK43" s="5"/>
      <c r="AL43" s="5"/>
      <c r="AM43" s="5"/>
      <c r="AN43" s="5"/>
      <c r="AO43" s="5"/>
      <c r="AP43" s="5"/>
      <c r="AQ43" s="5"/>
      <c r="AR43" s="8"/>
      <c r="AS43" s="5"/>
      <c r="AT43" s="5"/>
      <c r="AU43" s="5"/>
      <c r="AV43" s="5"/>
      <c r="AW43" s="5"/>
      <c r="AX43" s="5"/>
      <c r="AY43" s="5"/>
      <c r="AZ43" s="8"/>
      <c r="BA43" s="5"/>
      <c r="BB43" s="5"/>
      <c r="BC43" s="5"/>
      <c r="BD43" s="5"/>
      <c r="BE43" s="5"/>
      <c r="BF43" s="5"/>
      <c r="BG43" s="5"/>
      <c r="BH43" s="8"/>
      <c r="BI43" s="5"/>
      <c r="BJ43" s="5"/>
      <c r="BK43" s="5"/>
      <c r="BL43" s="5"/>
      <c r="BM43" s="5"/>
      <c r="BN43" s="5"/>
      <c r="BO43" s="5"/>
      <c r="BP43" s="9">
        <v>0</v>
      </c>
      <c r="BQ43" s="1" t="s">
        <v>0</v>
      </c>
      <c r="BR43" s="1" t="s">
        <v>0</v>
      </c>
      <c r="BS43" s="1" t="s">
        <v>0</v>
      </c>
      <c r="BT43" s="1" t="s">
        <v>0</v>
      </c>
      <c r="BU43" s="1" t="s">
        <v>0</v>
      </c>
    </row>
    <row r="44" spans="3:73" ht="11.25">
      <c r="C44" s="1" t="s">
        <v>0</v>
      </c>
      <c r="D44" s="1" t="s">
        <v>0</v>
      </c>
      <c r="E44" s="1" t="s">
        <v>0</v>
      </c>
      <c r="F44" s="7"/>
      <c r="G44" s="6"/>
      <c r="H44" s="6"/>
      <c r="I44" s="6"/>
      <c r="J44" s="6"/>
      <c r="K44" s="6"/>
      <c r="L44" s="6"/>
      <c r="M44" s="6"/>
      <c r="N44" s="7"/>
      <c r="O44" s="6"/>
      <c r="P44" s="6"/>
      <c r="Q44" s="6"/>
      <c r="R44" s="6"/>
      <c r="S44" s="6"/>
      <c r="T44" s="8"/>
      <c r="U44" s="5"/>
      <c r="V44" s="5"/>
      <c r="W44" s="5"/>
      <c r="X44" s="5"/>
      <c r="Y44" s="5"/>
      <c r="Z44" s="5"/>
      <c r="AA44" s="5"/>
      <c r="AB44" s="8"/>
      <c r="AC44" s="5"/>
      <c r="AD44" s="5"/>
      <c r="AE44" s="5"/>
      <c r="AF44" s="5"/>
      <c r="AG44" s="5"/>
      <c r="AH44" s="5"/>
      <c r="AI44" s="5"/>
      <c r="AJ44" s="8"/>
      <c r="AK44" s="5"/>
      <c r="AL44" s="5"/>
      <c r="AM44" s="5"/>
      <c r="AN44" s="5"/>
      <c r="AO44" s="5"/>
      <c r="AP44" s="5"/>
      <c r="AQ44" s="5"/>
      <c r="AR44" s="8"/>
      <c r="AS44" s="5"/>
      <c r="AT44" s="5"/>
      <c r="AU44" s="5"/>
      <c r="AV44" s="5"/>
      <c r="AW44" s="5"/>
      <c r="AX44" s="5"/>
      <c r="AY44" s="5"/>
      <c r="AZ44" s="8"/>
      <c r="BA44" s="5"/>
      <c r="BB44" s="5"/>
      <c r="BC44" s="5"/>
      <c r="BD44" s="5"/>
      <c r="BE44" s="5"/>
      <c r="BF44" s="5"/>
      <c r="BG44" s="5"/>
      <c r="BH44" s="8"/>
      <c r="BI44" s="5"/>
      <c r="BJ44" s="5"/>
      <c r="BK44" s="5"/>
      <c r="BL44" s="5"/>
      <c r="BM44" s="5"/>
      <c r="BN44" s="5"/>
      <c r="BO44" s="5"/>
      <c r="BP44" s="9"/>
      <c r="BT44" s="1" t="s">
        <v>0</v>
      </c>
      <c r="BU44" s="1" t="s">
        <v>0</v>
      </c>
    </row>
    <row r="45" spans="1:102" ht="11.25">
      <c r="A45" s="30" t="s">
        <v>1</v>
      </c>
      <c r="B45" s="31" t="str">
        <f>HYPERLINK("http://www.dot.ca.gov/hq/transprog/stip2004/ff_sheets/03-0151d.xls","0151D")</f>
        <v>0151D</v>
      </c>
      <c r="C45" s="30" t="s">
        <v>35</v>
      </c>
      <c r="D45" s="30" t="s">
        <v>39</v>
      </c>
      <c r="E45" s="30" t="s">
        <v>3</v>
      </c>
      <c r="F45" s="32">
        <f ca="1">INDIRECT("T45")+INDIRECT("AB45")+INDIRECT("AJ45")+INDIRECT("AR45")+INDIRECT("AZ45")+INDIRECT("BH45")</f>
        <v>245</v>
      </c>
      <c r="G45" s="33">
        <f ca="1">INDIRECT("U45")+INDIRECT("AC45")+INDIRECT("AK45")+INDIRECT("AS45")+INDIRECT("BA45")+INDIRECT("BI45")</f>
        <v>68</v>
      </c>
      <c r="H45" s="33">
        <f ca="1">INDIRECT("V45")+INDIRECT("AD45")+INDIRECT("AL45")+INDIRECT("AT45")+INDIRECT("BB45")+INDIRECT("BJ45")</f>
        <v>0</v>
      </c>
      <c r="I45" s="33">
        <f ca="1">INDIRECT("W45")+INDIRECT("AE45")+INDIRECT("AM45")+INDIRECT("AU45")+INDIRECT("BC45")+INDIRECT("BK45")</f>
        <v>0</v>
      </c>
      <c r="J45" s="33">
        <f ca="1">INDIRECT("X45")+INDIRECT("AF45")+INDIRECT("AN45")+INDIRECT("AV45")+INDIRECT("BD45")+INDIRECT("BL45")</f>
        <v>0</v>
      </c>
      <c r="K45" s="33">
        <f ca="1">INDIRECT("Y45")+INDIRECT("AG45")+INDIRECT("AO45")+INDIRECT("AW45")+INDIRECT("BE45")+INDIRECT("BM45")</f>
        <v>0</v>
      </c>
      <c r="L45" s="33">
        <f ca="1">INDIRECT("Z45")+INDIRECT("AH45")+INDIRECT("AP45")+INDIRECT("AX45")+INDIRECT("BF45")+INDIRECT("BN45")</f>
        <v>0</v>
      </c>
      <c r="M45" s="33">
        <f ca="1">INDIRECT("AA45")+INDIRECT("AI45")+INDIRECT("AQ45")+INDIRECT("AY45")+INDIRECT("BG45")+INDIRECT("BO45")</f>
        <v>0</v>
      </c>
      <c r="N45" s="32">
        <f ca="1">INDIRECT("T45")+INDIRECT("U45")+INDIRECT("V45")+INDIRECT("W45")+INDIRECT("X45")+INDIRECT("Y45")+INDIRECT("Z45")+INDIRECT("AA45")</f>
        <v>0</v>
      </c>
      <c r="O45" s="33">
        <f ca="1">INDIRECT("AB45")+INDIRECT("AC45")+INDIRECT("AD45")+INDIRECT("AE45")+INDIRECT("AF45")+INDIRECT("AG45")+INDIRECT("AH45")+INDIRECT("AI45")</f>
        <v>0</v>
      </c>
      <c r="P45" s="33">
        <f ca="1">INDIRECT("AJ45")+INDIRECT("AK45")+INDIRECT("AL45")+INDIRECT("AM45")+INDIRECT("AN45")+INDIRECT("AO45")+INDIRECT("AP45")+INDIRECT("AQ45")</f>
        <v>44</v>
      </c>
      <c r="Q45" s="33">
        <f ca="1">INDIRECT("AR45")+INDIRECT("AS45")+INDIRECT("AT45")+INDIRECT("AU45")+INDIRECT("AV45")+INDIRECT("AW45")+INDIRECT("AX45")+INDIRECT("AY45")</f>
        <v>269</v>
      </c>
      <c r="R45" s="33">
        <f ca="1">INDIRECT("AZ45")+INDIRECT("BA45")+INDIRECT("BB45")+INDIRECT("BC45")+INDIRECT("BD45")+INDIRECT("BE45")+INDIRECT("BF45")+INDIRECT("BG45")</f>
        <v>0</v>
      </c>
      <c r="S45" s="33">
        <f ca="1">INDIRECT("BH45")+INDIRECT("BI45")+INDIRECT("BJ45")+INDIRECT("BK45")+INDIRECT("BL45")+INDIRECT("BM45")+INDIRECT("BN45")+INDIRECT("BO45")</f>
        <v>0</v>
      </c>
      <c r="T45" s="34"/>
      <c r="U45" s="35"/>
      <c r="V45" s="35"/>
      <c r="W45" s="35"/>
      <c r="X45" s="35"/>
      <c r="Y45" s="35"/>
      <c r="Z45" s="35"/>
      <c r="AA45" s="35"/>
      <c r="AB45" s="34"/>
      <c r="AC45" s="35"/>
      <c r="AD45" s="35"/>
      <c r="AE45" s="35"/>
      <c r="AF45" s="35"/>
      <c r="AG45" s="35"/>
      <c r="AH45" s="35"/>
      <c r="AI45" s="35"/>
      <c r="AJ45" s="34"/>
      <c r="AK45" s="35">
        <v>44</v>
      </c>
      <c r="AL45" s="35"/>
      <c r="AM45" s="35"/>
      <c r="AN45" s="35"/>
      <c r="AO45" s="35"/>
      <c r="AP45" s="35"/>
      <c r="AQ45" s="35"/>
      <c r="AR45" s="34">
        <v>245</v>
      </c>
      <c r="AS45" s="35">
        <v>24</v>
      </c>
      <c r="AT45" s="35"/>
      <c r="AU45" s="35"/>
      <c r="AV45" s="35"/>
      <c r="AW45" s="35"/>
      <c r="AX45" s="35"/>
      <c r="AY45" s="35"/>
      <c r="AZ45" s="34"/>
      <c r="BA45" s="35"/>
      <c r="BB45" s="35"/>
      <c r="BC45" s="35"/>
      <c r="BD45" s="35"/>
      <c r="BE45" s="35"/>
      <c r="BF45" s="35"/>
      <c r="BG45" s="35"/>
      <c r="BH45" s="34"/>
      <c r="BI45" s="35"/>
      <c r="BJ45" s="35"/>
      <c r="BK45" s="35"/>
      <c r="BL45" s="35"/>
      <c r="BM45" s="35"/>
      <c r="BN45" s="35"/>
      <c r="BO45" s="36"/>
      <c r="BP45" s="9">
        <v>10700000273</v>
      </c>
      <c r="BQ45" s="1" t="s">
        <v>3</v>
      </c>
      <c r="BR45" s="1" t="s">
        <v>0</v>
      </c>
      <c r="BS45" s="1" t="s">
        <v>0</v>
      </c>
      <c r="BT45" s="1" t="s">
        <v>0</v>
      </c>
      <c r="BU45" s="1" t="s">
        <v>0</v>
      </c>
      <c r="BW45" s="1">
        <f ca="1">INDIRECT("T45")+2*INDIRECT("AB45")+3*INDIRECT("AJ45")+4*INDIRECT("AR45")+5*INDIRECT("AZ45")+6*INDIRECT("BH45")</f>
        <v>980</v>
      </c>
      <c r="BX45" s="1">
        <v>980</v>
      </c>
      <c r="BY45" s="1">
        <f ca="1">INDIRECT("U45")+2*INDIRECT("AC45")+3*INDIRECT("AK45")+4*INDIRECT("AS45")+5*INDIRECT("BA45")+6*INDIRECT("BI45")</f>
        <v>228</v>
      </c>
      <c r="BZ45" s="1">
        <v>228</v>
      </c>
      <c r="CA45" s="1">
        <f ca="1">INDIRECT("V45")+2*INDIRECT("AD45")+3*INDIRECT("AL45")+4*INDIRECT("AT45")+5*INDIRECT("BB45")+6*INDIRECT("BJ45")</f>
        <v>0</v>
      </c>
      <c r="CB45" s="1">
        <v>0</v>
      </c>
      <c r="CC45" s="1">
        <f ca="1">INDIRECT("W45")+2*INDIRECT("AE45")+3*INDIRECT("AM45")+4*INDIRECT("AU45")+5*INDIRECT("BC45")+6*INDIRECT("BK45")</f>
        <v>0</v>
      </c>
      <c r="CD45" s="1">
        <v>0</v>
      </c>
      <c r="CE45" s="1">
        <f ca="1">INDIRECT("X45")+2*INDIRECT("AF45")+3*INDIRECT("AN45")+4*INDIRECT("AV45")+5*INDIRECT("BD45")+6*INDIRECT("BL45")</f>
        <v>0</v>
      </c>
      <c r="CF45" s="1">
        <v>0</v>
      </c>
      <c r="CG45" s="1">
        <f ca="1">INDIRECT("Y45")+2*INDIRECT("AG45")+3*INDIRECT("AO45")+4*INDIRECT("AW45")+5*INDIRECT("BE45")+6*INDIRECT("BM45")</f>
        <v>0</v>
      </c>
      <c r="CH45" s="1">
        <v>0</v>
      </c>
      <c r="CI45" s="1">
        <f ca="1">INDIRECT("Z45")+2*INDIRECT("AH45")+3*INDIRECT("AP45")+4*INDIRECT("AX45")+5*INDIRECT("BF45")+6*INDIRECT("BN45")</f>
        <v>0</v>
      </c>
      <c r="CJ45" s="1">
        <v>0</v>
      </c>
      <c r="CK45" s="1">
        <f ca="1">INDIRECT("AA45")+2*INDIRECT("AI45")+3*INDIRECT("AQ45")+4*INDIRECT("AY45")+5*INDIRECT("BG45")+6*INDIRECT("BO45")</f>
        <v>0</v>
      </c>
      <c r="CL45" s="1">
        <v>0</v>
      </c>
      <c r="CM45" s="1">
        <f ca="1">INDIRECT("T45")+2*INDIRECT("U45")+3*INDIRECT("V45")+4*INDIRECT("W45")+5*INDIRECT("X45")+6*INDIRECT("Y45")+7*INDIRECT("Z45")+8*INDIRECT("AA45")</f>
        <v>0</v>
      </c>
      <c r="CN45" s="1">
        <v>0</v>
      </c>
      <c r="CO45" s="1">
        <f ca="1">INDIRECT("AB45")+2*INDIRECT("AC45")+3*INDIRECT("AD45")+4*INDIRECT("AE45")+5*INDIRECT("AF45")+6*INDIRECT("AG45")+7*INDIRECT("AH45")+8*INDIRECT("AI45")</f>
        <v>0</v>
      </c>
      <c r="CP45" s="1">
        <v>0</v>
      </c>
      <c r="CQ45" s="1">
        <f ca="1">INDIRECT("AJ45")+2*INDIRECT("AK45")+3*INDIRECT("AL45")+4*INDIRECT("AM45")+5*INDIRECT("AN45")+6*INDIRECT("AO45")+7*INDIRECT("AP45")+8*INDIRECT("AQ45")</f>
        <v>88</v>
      </c>
      <c r="CR45" s="1">
        <v>88</v>
      </c>
      <c r="CS45" s="1">
        <f ca="1">INDIRECT("AR45")+2*INDIRECT("AS45")+3*INDIRECT("AT45")+4*INDIRECT("AU45")+5*INDIRECT("AV45")+6*INDIRECT("AW45")+7*INDIRECT("AX45")+8*INDIRECT("AY45")</f>
        <v>293</v>
      </c>
      <c r="CT45" s="1">
        <v>293</v>
      </c>
      <c r="CU45" s="1">
        <f ca="1">INDIRECT("AZ45")+2*INDIRECT("BA45")+3*INDIRECT("BB45")+4*INDIRECT("BC45")+5*INDIRECT("BD45")+6*INDIRECT("BE45")+7*INDIRECT("BF45")+8*INDIRECT("BG45")</f>
        <v>0</v>
      </c>
      <c r="CV45" s="1">
        <v>0</v>
      </c>
      <c r="CW45" s="1">
        <f ca="1">INDIRECT("BH45")+2*INDIRECT("BI45")+3*INDIRECT("BJ45")+4*INDIRECT("BK45")+5*INDIRECT("BL45")+6*INDIRECT("BM45")+7*INDIRECT("BN45")+8*INDIRECT("BO45")</f>
        <v>0</v>
      </c>
      <c r="CX45" s="1">
        <v>0</v>
      </c>
    </row>
    <row r="46" spans="1:102" ht="11.25">
      <c r="A46" s="1" t="s">
        <v>0</v>
      </c>
      <c r="B46" s="1" t="s">
        <v>40</v>
      </c>
      <c r="C46" s="1" t="s">
        <v>41</v>
      </c>
      <c r="D46" s="1" t="s">
        <v>42</v>
      </c>
      <c r="E46" s="1" t="s">
        <v>3</v>
      </c>
      <c r="F46" s="7">
        <f ca="1">INDIRECT("T46")+INDIRECT("AB46")+INDIRECT("AJ46")+INDIRECT("AR46")+INDIRECT("AZ46")+INDIRECT("BH46")</f>
        <v>0</v>
      </c>
      <c r="G46" s="6">
        <f ca="1">INDIRECT("U46")+INDIRECT("AC46")+INDIRECT("AK46")+INDIRECT("AS46")+INDIRECT("BA46")+INDIRECT("BI46")</f>
        <v>0</v>
      </c>
      <c r="H46" s="6">
        <f ca="1">INDIRECT("V46")+INDIRECT("AD46")+INDIRECT("AL46")+INDIRECT("AT46")+INDIRECT("BB46")+INDIRECT("BJ46")</f>
        <v>0</v>
      </c>
      <c r="I46" s="6">
        <f ca="1">INDIRECT("W46")+INDIRECT("AE46")+INDIRECT("AM46")+INDIRECT("AU46")+INDIRECT("BC46")+INDIRECT("BK46")</f>
        <v>0</v>
      </c>
      <c r="J46" s="6">
        <f ca="1">INDIRECT("X46")+INDIRECT("AF46")+INDIRECT("AN46")+INDIRECT("AV46")+INDIRECT("BD46")+INDIRECT("BL46")</f>
        <v>0</v>
      </c>
      <c r="K46" s="6">
        <f ca="1">INDIRECT("Y46")+INDIRECT("AG46")+INDIRECT("AO46")+INDIRECT("AW46")+INDIRECT("BE46")+INDIRECT("BM46")</f>
        <v>7432</v>
      </c>
      <c r="L46" s="6">
        <f ca="1">INDIRECT("Z46")+INDIRECT("AH46")+INDIRECT("AP46")+INDIRECT("AX46")+INDIRECT("BF46")+INDIRECT("BN46")</f>
        <v>0</v>
      </c>
      <c r="M46" s="6">
        <f ca="1">INDIRECT("AA46")+INDIRECT("AI46")+INDIRECT("AQ46")+INDIRECT("AY46")+INDIRECT("BG46")+INDIRECT("BO46")</f>
        <v>0</v>
      </c>
      <c r="N46" s="7">
        <f ca="1">INDIRECT("T46")+INDIRECT("U46")+INDIRECT("V46")+INDIRECT("W46")+INDIRECT("X46")+INDIRECT("Y46")+INDIRECT("Z46")+INDIRECT("AA46")</f>
        <v>0</v>
      </c>
      <c r="O46" s="6">
        <f ca="1">INDIRECT("AB46")+INDIRECT("AC46")+INDIRECT("AD46")+INDIRECT("AE46")+INDIRECT("AF46")+INDIRECT("AG46")+INDIRECT("AH46")+INDIRECT("AI46")</f>
        <v>6592</v>
      </c>
      <c r="P46" s="6">
        <f ca="1">INDIRECT("AJ46")+INDIRECT("AK46")+INDIRECT("AL46")+INDIRECT("AM46")+INDIRECT("AN46")+INDIRECT("AO46")+INDIRECT("AP46")+INDIRECT("AQ46")</f>
        <v>0</v>
      </c>
      <c r="Q46" s="6">
        <f ca="1">INDIRECT("AR46")+INDIRECT("AS46")+INDIRECT("AT46")+INDIRECT("AU46")+INDIRECT("AV46")+INDIRECT("AW46")+INDIRECT("AX46")+INDIRECT("AY46")</f>
        <v>0</v>
      </c>
      <c r="R46" s="6">
        <f ca="1">INDIRECT("AZ46")+INDIRECT("BA46")+INDIRECT("BB46")+INDIRECT("BC46")+INDIRECT("BD46")+INDIRECT("BE46")+INDIRECT("BF46")+INDIRECT("BG46")</f>
        <v>0</v>
      </c>
      <c r="S46" s="6">
        <f ca="1">INDIRECT("BH46")+INDIRECT("BI46")+INDIRECT("BJ46")+INDIRECT("BK46")+INDIRECT("BL46")+INDIRECT("BM46")+INDIRECT("BN46")+INDIRECT("BO46")</f>
        <v>840</v>
      </c>
      <c r="T46" s="28"/>
      <c r="U46" s="29"/>
      <c r="V46" s="29"/>
      <c r="W46" s="29"/>
      <c r="X46" s="29"/>
      <c r="Y46" s="29"/>
      <c r="Z46" s="29"/>
      <c r="AA46" s="29"/>
      <c r="AB46" s="28"/>
      <c r="AC46" s="29"/>
      <c r="AD46" s="29"/>
      <c r="AE46" s="29"/>
      <c r="AF46" s="29"/>
      <c r="AG46" s="29">
        <v>6592</v>
      </c>
      <c r="AH46" s="29"/>
      <c r="AI46" s="29"/>
      <c r="AJ46" s="28"/>
      <c r="AK46" s="29"/>
      <c r="AL46" s="29"/>
      <c r="AM46" s="29"/>
      <c r="AN46" s="29"/>
      <c r="AO46" s="29"/>
      <c r="AP46" s="29"/>
      <c r="AQ46" s="29"/>
      <c r="AR46" s="28"/>
      <c r="AS46" s="29"/>
      <c r="AT46" s="29"/>
      <c r="AU46" s="29"/>
      <c r="AV46" s="29"/>
      <c r="AW46" s="29"/>
      <c r="AX46" s="29"/>
      <c r="AY46" s="29"/>
      <c r="AZ46" s="28"/>
      <c r="BA46" s="29"/>
      <c r="BB46" s="29"/>
      <c r="BC46" s="29"/>
      <c r="BD46" s="29"/>
      <c r="BE46" s="29"/>
      <c r="BF46" s="29"/>
      <c r="BG46" s="29"/>
      <c r="BH46" s="28"/>
      <c r="BI46" s="29"/>
      <c r="BJ46" s="29"/>
      <c r="BK46" s="29"/>
      <c r="BL46" s="29"/>
      <c r="BM46" s="29">
        <v>840</v>
      </c>
      <c r="BN46" s="29"/>
      <c r="BO46" s="29"/>
      <c r="BP46" s="9">
        <v>0</v>
      </c>
      <c r="BQ46" s="1" t="s">
        <v>3</v>
      </c>
      <c r="BR46" s="1" t="s">
        <v>0</v>
      </c>
      <c r="BS46" s="1" t="s">
        <v>0</v>
      </c>
      <c r="BT46" s="1" t="s">
        <v>0</v>
      </c>
      <c r="BU46" s="1" t="s">
        <v>22</v>
      </c>
      <c r="BW46" s="1">
        <f ca="1">INDIRECT("T46")+2*INDIRECT("AB46")+3*INDIRECT("AJ46")+4*INDIRECT("AR46")+5*INDIRECT("AZ46")+6*INDIRECT("BH46")</f>
        <v>0</v>
      </c>
      <c r="BX46" s="1">
        <v>0</v>
      </c>
      <c r="BY46" s="1">
        <f ca="1">INDIRECT("U46")+2*INDIRECT("AC46")+3*INDIRECT("AK46")+4*INDIRECT("AS46")+5*INDIRECT("BA46")+6*INDIRECT("BI46")</f>
        <v>0</v>
      </c>
      <c r="BZ46" s="1">
        <v>0</v>
      </c>
      <c r="CA46" s="1">
        <f ca="1">INDIRECT("V46")+2*INDIRECT("AD46")+3*INDIRECT("AL46")+4*INDIRECT("AT46")+5*INDIRECT("BB46")+6*INDIRECT("BJ46")</f>
        <v>0</v>
      </c>
      <c r="CB46" s="1">
        <v>0</v>
      </c>
      <c r="CC46" s="1">
        <f ca="1">INDIRECT("W46")+2*INDIRECT("AE46")+3*INDIRECT("AM46")+4*INDIRECT("AU46")+5*INDIRECT("BC46")+6*INDIRECT("BK46")</f>
        <v>0</v>
      </c>
      <c r="CD46" s="1">
        <v>0</v>
      </c>
      <c r="CE46" s="1">
        <f ca="1">INDIRECT("X46")+2*INDIRECT("AF46")+3*INDIRECT("AN46")+4*INDIRECT("AV46")+5*INDIRECT("BD46")+6*INDIRECT("BL46")</f>
        <v>0</v>
      </c>
      <c r="CF46" s="1">
        <v>0</v>
      </c>
      <c r="CG46" s="1">
        <f ca="1">INDIRECT("Y46")+2*INDIRECT("AG46")+3*INDIRECT("AO46")+4*INDIRECT("AW46")+5*INDIRECT("BE46")+6*INDIRECT("BM46")</f>
        <v>18224</v>
      </c>
      <c r="CH46" s="1">
        <v>18224</v>
      </c>
      <c r="CI46" s="1">
        <f ca="1">INDIRECT("Z46")+2*INDIRECT("AH46")+3*INDIRECT("AP46")+4*INDIRECT("AX46")+5*INDIRECT("BF46")+6*INDIRECT("BN46")</f>
        <v>0</v>
      </c>
      <c r="CJ46" s="1">
        <v>0</v>
      </c>
      <c r="CK46" s="1">
        <f ca="1">INDIRECT("AA46")+2*INDIRECT("AI46")+3*INDIRECT("AQ46")+4*INDIRECT("AY46")+5*INDIRECT("BG46")+6*INDIRECT("BO46")</f>
        <v>0</v>
      </c>
      <c r="CL46" s="1">
        <v>0</v>
      </c>
      <c r="CM46" s="1">
        <f ca="1">INDIRECT("T46")+2*INDIRECT("U46")+3*INDIRECT("V46")+4*INDIRECT("W46")+5*INDIRECT("X46")+6*INDIRECT("Y46")+7*INDIRECT("Z46")+8*INDIRECT("AA46")</f>
        <v>0</v>
      </c>
      <c r="CN46" s="1">
        <v>0</v>
      </c>
      <c r="CO46" s="1">
        <f ca="1">INDIRECT("AB46")+2*INDIRECT("AC46")+3*INDIRECT("AD46")+4*INDIRECT("AE46")+5*INDIRECT("AF46")+6*INDIRECT("AG46")+7*INDIRECT("AH46")+8*INDIRECT("AI46")</f>
        <v>39552</v>
      </c>
      <c r="CP46" s="1">
        <v>39552</v>
      </c>
      <c r="CQ46" s="1">
        <f ca="1">INDIRECT("AJ46")+2*INDIRECT("AK46")+3*INDIRECT("AL46")+4*INDIRECT("AM46")+5*INDIRECT("AN46")+6*INDIRECT("AO46")+7*INDIRECT("AP46")+8*INDIRECT("AQ46")</f>
        <v>0</v>
      </c>
      <c r="CR46" s="1">
        <v>0</v>
      </c>
      <c r="CS46" s="1">
        <f ca="1">INDIRECT("AR46")+2*INDIRECT("AS46")+3*INDIRECT("AT46")+4*INDIRECT("AU46")+5*INDIRECT("AV46")+6*INDIRECT("AW46")+7*INDIRECT("AX46")+8*INDIRECT("AY46")</f>
        <v>0</v>
      </c>
      <c r="CT46" s="1">
        <v>0</v>
      </c>
      <c r="CU46" s="1">
        <f ca="1">INDIRECT("AZ46")+2*INDIRECT("BA46")+3*INDIRECT("BB46")+4*INDIRECT("BC46")+5*INDIRECT("BD46")+6*INDIRECT("BE46")+7*INDIRECT("BF46")+8*INDIRECT("BG46")</f>
        <v>0</v>
      </c>
      <c r="CV46" s="1">
        <v>0</v>
      </c>
      <c r="CW46" s="1">
        <f ca="1">INDIRECT("BH46")+2*INDIRECT("BI46")+3*INDIRECT("BJ46")+4*INDIRECT("BK46")+5*INDIRECT("BL46")+6*INDIRECT("BM46")+7*INDIRECT("BN46")+8*INDIRECT("BO46")</f>
        <v>5040</v>
      </c>
      <c r="CX46" s="1">
        <v>5040</v>
      </c>
    </row>
    <row r="47" spans="1:102" ht="11.25">
      <c r="A47" s="25"/>
      <c r="B47" s="25"/>
      <c r="C47" s="27" t="s">
        <v>78</v>
      </c>
      <c r="D47" s="26" t="s">
        <v>0</v>
      </c>
      <c r="E47" s="1" t="s">
        <v>6</v>
      </c>
      <c r="F47" s="7">
        <f ca="1">INDIRECT("T47")+INDIRECT("AB47")+INDIRECT("AJ47")+INDIRECT("AR47")+INDIRECT("AZ47")+INDIRECT("BH47")</f>
        <v>0</v>
      </c>
      <c r="G47" s="6">
        <f ca="1">INDIRECT("U47")+INDIRECT("AC47")+INDIRECT("AK47")+INDIRECT("AS47")+INDIRECT("BA47")+INDIRECT("BI47")</f>
        <v>0</v>
      </c>
      <c r="H47" s="6">
        <f ca="1">INDIRECT("V47")+INDIRECT("AD47")+INDIRECT("AL47")+INDIRECT("AT47")+INDIRECT("BB47")+INDIRECT("BJ47")</f>
        <v>0</v>
      </c>
      <c r="I47" s="6">
        <f ca="1">INDIRECT("W47")+INDIRECT("AE47")+INDIRECT("AM47")+INDIRECT("AU47")+INDIRECT("BC47")+INDIRECT("BK47")</f>
        <v>0</v>
      </c>
      <c r="J47" s="6">
        <f ca="1">INDIRECT("X47")+INDIRECT("AF47")+INDIRECT("AN47")+INDIRECT("AV47")+INDIRECT("BD47")+INDIRECT("BL47")</f>
        <v>0</v>
      </c>
      <c r="K47" s="6">
        <f ca="1">INDIRECT("Y47")+INDIRECT("AG47")+INDIRECT("AO47")+INDIRECT("AW47")+INDIRECT("BE47")+INDIRECT("BM47")</f>
        <v>11000</v>
      </c>
      <c r="L47" s="6">
        <f ca="1">INDIRECT("Z47")+INDIRECT("AH47")+INDIRECT("AP47")+INDIRECT("AX47")+INDIRECT("BF47")+INDIRECT("BN47")</f>
        <v>0</v>
      </c>
      <c r="M47" s="6">
        <f ca="1">INDIRECT("AA47")+INDIRECT("AI47")+INDIRECT("AQ47")+INDIRECT("AY47")+INDIRECT("BG47")+INDIRECT("BO47")</f>
        <v>0</v>
      </c>
      <c r="N47" s="7">
        <f ca="1">INDIRECT("T47")+INDIRECT("U47")+INDIRECT("V47")+INDIRECT("W47")+INDIRECT("X47")+INDIRECT("Y47")+INDIRECT("Z47")+INDIRECT("AA47")</f>
        <v>0</v>
      </c>
      <c r="O47" s="6">
        <f ca="1">INDIRECT("AB47")+INDIRECT("AC47")+INDIRECT("AD47")+INDIRECT("AE47")+INDIRECT("AF47")+INDIRECT("AG47")+INDIRECT("AH47")+INDIRECT("AI47")</f>
        <v>9740</v>
      </c>
      <c r="P47" s="6">
        <f ca="1">INDIRECT("AJ47")+INDIRECT("AK47")+INDIRECT("AL47")+INDIRECT("AM47")+INDIRECT("AN47")+INDIRECT("AO47")+INDIRECT("AP47")+INDIRECT("AQ47")</f>
        <v>0</v>
      </c>
      <c r="Q47" s="6">
        <f ca="1">INDIRECT("AR47")+INDIRECT("AS47")+INDIRECT("AT47")+INDIRECT("AU47")+INDIRECT("AV47")+INDIRECT("AW47")+INDIRECT("AX47")+INDIRECT("AY47")</f>
        <v>0</v>
      </c>
      <c r="R47" s="6">
        <f ca="1">INDIRECT("AZ47")+INDIRECT("BA47")+INDIRECT("BB47")+INDIRECT("BC47")+INDIRECT("BD47")+INDIRECT("BE47")+INDIRECT("BF47")+INDIRECT("BG47")</f>
        <v>0</v>
      </c>
      <c r="S47" s="6">
        <f ca="1">INDIRECT("BH47")+INDIRECT("BI47")+INDIRECT("BJ47")+INDIRECT("BK47")+INDIRECT("BL47")+INDIRECT("BM47")+INDIRECT("BN47")+INDIRECT("BO47")</f>
        <v>1260</v>
      </c>
      <c r="T47" s="28"/>
      <c r="U47" s="29"/>
      <c r="V47" s="29"/>
      <c r="W47" s="29"/>
      <c r="X47" s="29"/>
      <c r="Y47" s="29"/>
      <c r="Z47" s="29"/>
      <c r="AA47" s="29"/>
      <c r="AB47" s="28"/>
      <c r="AC47" s="29"/>
      <c r="AD47" s="29"/>
      <c r="AE47" s="29"/>
      <c r="AF47" s="29"/>
      <c r="AG47" s="29">
        <v>9740</v>
      </c>
      <c r="AH47" s="29"/>
      <c r="AI47" s="29"/>
      <c r="AJ47" s="28"/>
      <c r="AK47" s="29"/>
      <c r="AL47" s="29"/>
      <c r="AM47" s="29"/>
      <c r="AN47" s="29"/>
      <c r="AO47" s="29"/>
      <c r="AP47" s="29"/>
      <c r="AQ47" s="29"/>
      <c r="AR47" s="28"/>
      <c r="AS47" s="29"/>
      <c r="AT47" s="29"/>
      <c r="AU47" s="29"/>
      <c r="AV47" s="29"/>
      <c r="AW47" s="29"/>
      <c r="AX47" s="29"/>
      <c r="AY47" s="29"/>
      <c r="AZ47" s="28"/>
      <c r="BA47" s="29"/>
      <c r="BB47" s="29"/>
      <c r="BC47" s="29"/>
      <c r="BD47" s="29"/>
      <c r="BE47" s="29"/>
      <c r="BF47" s="29"/>
      <c r="BG47" s="29"/>
      <c r="BH47" s="28"/>
      <c r="BI47" s="29"/>
      <c r="BJ47" s="29"/>
      <c r="BK47" s="29"/>
      <c r="BL47" s="29"/>
      <c r="BM47" s="29">
        <v>1260</v>
      </c>
      <c r="BN47" s="29"/>
      <c r="BO47" s="29"/>
      <c r="BP47" s="9">
        <v>0</v>
      </c>
      <c r="BQ47" s="1" t="s">
        <v>0</v>
      </c>
      <c r="BR47" s="1" t="s">
        <v>0</v>
      </c>
      <c r="BS47" s="1" t="s">
        <v>0</v>
      </c>
      <c r="BT47" s="1" t="s">
        <v>0</v>
      </c>
      <c r="BU47" s="1" t="s">
        <v>0</v>
      </c>
      <c r="BW47" s="1">
        <f ca="1">INDIRECT("T47")+2*INDIRECT("AB47")+3*INDIRECT("AJ47")+4*INDIRECT("AR47")+5*INDIRECT("AZ47")+6*INDIRECT("BH47")</f>
        <v>0</v>
      </c>
      <c r="BX47" s="1">
        <v>0</v>
      </c>
      <c r="BY47" s="1">
        <f ca="1">INDIRECT("U47")+2*INDIRECT("AC47")+3*INDIRECT("AK47")+4*INDIRECT("AS47")+5*INDIRECT("BA47")+6*INDIRECT("BI47")</f>
        <v>0</v>
      </c>
      <c r="BZ47" s="1">
        <v>0</v>
      </c>
      <c r="CA47" s="1">
        <f ca="1">INDIRECT("V47")+2*INDIRECT("AD47")+3*INDIRECT("AL47")+4*INDIRECT("AT47")+5*INDIRECT("BB47")+6*INDIRECT("BJ47")</f>
        <v>0</v>
      </c>
      <c r="CB47" s="1">
        <v>0</v>
      </c>
      <c r="CC47" s="1">
        <f ca="1">INDIRECT("W47")+2*INDIRECT("AE47")+3*INDIRECT("AM47")+4*INDIRECT("AU47")+5*INDIRECT("BC47")+6*INDIRECT("BK47")</f>
        <v>0</v>
      </c>
      <c r="CD47" s="1">
        <v>0</v>
      </c>
      <c r="CE47" s="1">
        <f ca="1">INDIRECT("X47")+2*INDIRECT("AF47")+3*INDIRECT("AN47")+4*INDIRECT("AV47")+5*INDIRECT("BD47")+6*INDIRECT("BL47")</f>
        <v>0</v>
      </c>
      <c r="CF47" s="1">
        <v>0</v>
      </c>
      <c r="CG47" s="1">
        <f ca="1">INDIRECT("Y47")+2*INDIRECT("AG47")+3*INDIRECT("AO47")+4*INDIRECT("AW47")+5*INDIRECT("BE47")+6*INDIRECT("BM47")</f>
        <v>27040</v>
      </c>
      <c r="CH47" s="1">
        <v>27040</v>
      </c>
      <c r="CI47" s="1">
        <f ca="1">INDIRECT("Z47")+2*INDIRECT("AH47")+3*INDIRECT("AP47")+4*INDIRECT("AX47")+5*INDIRECT("BF47")+6*INDIRECT("BN47")</f>
        <v>0</v>
      </c>
      <c r="CJ47" s="1">
        <v>0</v>
      </c>
      <c r="CK47" s="1">
        <f ca="1">INDIRECT("AA47")+2*INDIRECT("AI47")+3*INDIRECT("AQ47")+4*INDIRECT("AY47")+5*INDIRECT("BG47")+6*INDIRECT("BO47")</f>
        <v>0</v>
      </c>
      <c r="CL47" s="1">
        <v>0</v>
      </c>
      <c r="CM47" s="1">
        <f ca="1">INDIRECT("T47")+2*INDIRECT("U47")+3*INDIRECT("V47")+4*INDIRECT("W47")+5*INDIRECT("X47")+6*INDIRECT("Y47")+7*INDIRECT("Z47")+8*INDIRECT("AA47")</f>
        <v>0</v>
      </c>
      <c r="CN47" s="1">
        <v>0</v>
      </c>
      <c r="CO47" s="1">
        <f ca="1">INDIRECT("AB47")+2*INDIRECT("AC47")+3*INDIRECT("AD47")+4*INDIRECT("AE47")+5*INDIRECT("AF47")+6*INDIRECT("AG47")+7*INDIRECT("AH47")+8*INDIRECT("AI47")</f>
        <v>58440</v>
      </c>
      <c r="CP47" s="1">
        <v>58440</v>
      </c>
      <c r="CQ47" s="1">
        <f ca="1">INDIRECT("AJ47")+2*INDIRECT("AK47")+3*INDIRECT("AL47")+4*INDIRECT("AM47")+5*INDIRECT("AN47")+6*INDIRECT("AO47")+7*INDIRECT("AP47")+8*INDIRECT("AQ47")</f>
        <v>0</v>
      </c>
      <c r="CR47" s="1">
        <v>0</v>
      </c>
      <c r="CS47" s="1">
        <f ca="1">INDIRECT("AR47")+2*INDIRECT("AS47")+3*INDIRECT("AT47")+4*INDIRECT("AU47")+5*INDIRECT("AV47")+6*INDIRECT("AW47")+7*INDIRECT("AX47")+8*INDIRECT("AY47")</f>
        <v>0</v>
      </c>
      <c r="CT47" s="1">
        <v>0</v>
      </c>
      <c r="CU47" s="1">
        <f ca="1">INDIRECT("AZ47")+2*INDIRECT("BA47")+3*INDIRECT("BB47")+4*INDIRECT("BC47")+5*INDIRECT("BD47")+6*INDIRECT("BE47")+7*INDIRECT("BF47")+8*INDIRECT("BG47")</f>
        <v>0</v>
      </c>
      <c r="CV47" s="1">
        <v>0</v>
      </c>
      <c r="CW47" s="1">
        <f ca="1">INDIRECT("BH47")+2*INDIRECT("BI47")+3*INDIRECT("BJ47")+4*INDIRECT("BK47")+5*INDIRECT("BL47")+6*INDIRECT("BM47")+7*INDIRECT("BN47")+8*INDIRECT("BO47")</f>
        <v>7560</v>
      </c>
      <c r="CX47" s="1">
        <v>7560</v>
      </c>
    </row>
    <row r="48" spans="1:102" ht="11.25">
      <c r="A48" s="1" t="s">
        <v>0</v>
      </c>
      <c r="B48" s="1" t="s">
        <v>0</v>
      </c>
      <c r="C48" s="1" t="s">
        <v>0</v>
      </c>
      <c r="D48" s="1" t="s">
        <v>0</v>
      </c>
      <c r="E48" s="1" t="s">
        <v>34</v>
      </c>
      <c r="F48" s="7">
        <f ca="1">INDIRECT("T48")+INDIRECT("AB48")+INDIRECT("AJ48")+INDIRECT("AR48")+INDIRECT("AZ48")+INDIRECT("BH48")</f>
        <v>715</v>
      </c>
      <c r="G48" s="6">
        <f ca="1">INDIRECT("U48")+INDIRECT("AC48")+INDIRECT("AK48")+INDIRECT("AS48")+INDIRECT("BA48")+INDIRECT("BI48")</f>
        <v>6730</v>
      </c>
      <c r="H48" s="6">
        <f ca="1">INDIRECT("V48")+INDIRECT("AD48")+INDIRECT("AL48")+INDIRECT("AT48")+INDIRECT("BB48")+INDIRECT("BJ48")</f>
        <v>0</v>
      </c>
      <c r="I48" s="6">
        <f ca="1">INDIRECT("W48")+INDIRECT("AE48")+INDIRECT("AM48")+INDIRECT("AU48")+INDIRECT("BC48")+INDIRECT("BK48")</f>
        <v>0</v>
      </c>
      <c r="J48" s="6">
        <f ca="1">INDIRECT("X48")+INDIRECT("AF48")+INDIRECT("AN48")+INDIRECT("AV48")+INDIRECT("BD48")+INDIRECT("BL48")</f>
        <v>0</v>
      </c>
      <c r="K48" s="6">
        <f ca="1">INDIRECT("Y48")+INDIRECT("AG48")+INDIRECT("AO48")+INDIRECT("AW48")+INDIRECT("BE48")+INDIRECT("BM48")</f>
        <v>1168</v>
      </c>
      <c r="L48" s="6">
        <f ca="1">INDIRECT("Z48")+INDIRECT("AH48")+INDIRECT("AP48")+INDIRECT("AX48")+INDIRECT("BF48")+INDIRECT("BN48")</f>
        <v>0</v>
      </c>
      <c r="M48" s="6">
        <f ca="1">INDIRECT("AA48")+INDIRECT("AI48")+INDIRECT("AQ48")+INDIRECT("AY48")+INDIRECT("BG48")+INDIRECT("BO48")</f>
        <v>0</v>
      </c>
      <c r="N48" s="7">
        <f ca="1">INDIRECT("T48")+INDIRECT("U48")+INDIRECT("V48")+INDIRECT("W48")+INDIRECT("X48")+INDIRECT("Y48")+INDIRECT("Z48")+INDIRECT("AA48")</f>
        <v>6730</v>
      </c>
      <c r="O48" s="6">
        <f ca="1">INDIRECT("AB48")+INDIRECT("AC48")+INDIRECT("AD48")+INDIRECT("AE48")+INDIRECT("AF48")+INDIRECT("AG48")+INDIRECT("AH48")+INDIRECT("AI48")</f>
        <v>1168</v>
      </c>
      <c r="P48" s="6">
        <f ca="1">INDIRECT("AJ48")+INDIRECT("AK48")+INDIRECT("AL48")+INDIRECT("AM48")+INDIRECT("AN48")+INDIRECT("AO48")+INDIRECT("AP48")+INDIRECT("AQ48")</f>
        <v>460</v>
      </c>
      <c r="Q48" s="6">
        <f ca="1">INDIRECT("AR48")+INDIRECT("AS48")+INDIRECT("AT48")+INDIRECT("AU48")+INDIRECT("AV48")+INDIRECT("AW48")+INDIRECT("AX48")+INDIRECT("AY48")</f>
        <v>255</v>
      </c>
      <c r="R48" s="6">
        <f ca="1">INDIRECT("AZ48")+INDIRECT("BA48")+INDIRECT("BB48")+INDIRECT("BC48")+INDIRECT("BD48")+INDIRECT("BE48")+INDIRECT("BF48")+INDIRECT("BG48")</f>
        <v>0</v>
      </c>
      <c r="S48" s="6">
        <f ca="1">INDIRECT("BH48")+INDIRECT("BI48")+INDIRECT("BJ48")+INDIRECT("BK48")+INDIRECT("BL48")+INDIRECT("BM48")+INDIRECT("BN48")+INDIRECT("BO48")</f>
        <v>0</v>
      </c>
      <c r="T48" s="28"/>
      <c r="U48" s="29">
        <v>6730</v>
      </c>
      <c r="V48" s="29"/>
      <c r="W48" s="29"/>
      <c r="X48" s="29"/>
      <c r="Y48" s="29"/>
      <c r="Z48" s="29"/>
      <c r="AA48" s="29"/>
      <c r="AB48" s="28"/>
      <c r="AC48" s="29"/>
      <c r="AD48" s="29"/>
      <c r="AE48" s="29"/>
      <c r="AF48" s="29"/>
      <c r="AG48" s="29">
        <v>1168</v>
      </c>
      <c r="AH48" s="29"/>
      <c r="AI48" s="29"/>
      <c r="AJ48" s="28">
        <v>460</v>
      </c>
      <c r="AK48" s="29"/>
      <c r="AL48" s="29"/>
      <c r="AM48" s="29"/>
      <c r="AN48" s="29"/>
      <c r="AO48" s="29"/>
      <c r="AP48" s="29"/>
      <c r="AQ48" s="29"/>
      <c r="AR48" s="28">
        <v>255</v>
      </c>
      <c r="AS48" s="29"/>
      <c r="AT48" s="29"/>
      <c r="AU48" s="29"/>
      <c r="AV48" s="29"/>
      <c r="AW48" s="29"/>
      <c r="AX48" s="29"/>
      <c r="AY48" s="29"/>
      <c r="AZ48" s="28"/>
      <c r="BA48" s="29"/>
      <c r="BB48" s="29"/>
      <c r="BC48" s="29"/>
      <c r="BD48" s="29"/>
      <c r="BE48" s="29"/>
      <c r="BF48" s="29"/>
      <c r="BG48" s="29"/>
      <c r="BH48" s="28"/>
      <c r="BI48" s="29"/>
      <c r="BJ48" s="29"/>
      <c r="BK48" s="29"/>
      <c r="BL48" s="29"/>
      <c r="BM48" s="29"/>
      <c r="BN48" s="29"/>
      <c r="BO48" s="29"/>
      <c r="BP48" s="9">
        <v>0</v>
      </c>
      <c r="BQ48" s="1" t="s">
        <v>0</v>
      </c>
      <c r="BR48" s="1" t="s">
        <v>0</v>
      </c>
      <c r="BS48" s="1" t="s">
        <v>0</v>
      </c>
      <c r="BT48" s="1" t="s">
        <v>0</v>
      </c>
      <c r="BU48" s="1" t="s">
        <v>0</v>
      </c>
      <c r="BW48" s="1">
        <f ca="1">INDIRECT("T48")+2*INDIRECT("AB48")+3*INDIRECT("AJ48")+4*INDIRECT("AR48")+5*INDIRECT("AZ48")+6*INDIRECT("BH48")</f>
        <v>2400</v>
      </c>
      <c r="BX48" s="1">
        <v>2400</v>
      </c>
      <c r="BY48" s="1">
        <f ca="1">INDIRECT("U48")+2*INDIRECT("AC48")+3*INDIRECT("AK48")+4*INDIRECT("AS48")+5*INDIRECT("BA48")+6*INDIRECT("BI48")</f>
        <v>6730</v>
      </c>
      <c r="BZ48" s="1">
        <v>6730</v>
      </c>
      <c r="CA48" s="1">
        <f ca="1">INDIRECT("V48")+2*INDIRECT("AD48")+3*INDIRECT("AL48")+4*INDIRECT("AT48")+5*INDIRECT("BB48")+6*INDIRECT("BJ48")</f>
        <v>0</v>
      </c>
      <c r="CB48" s="1">
        <v>0</v>
      </c>
      <c r="CC48" s="1">
        <f ca="1">INDIRECT("W48")+2*INDIRECT("AE48")+3*INDIRECT("AM48")+4*INDIRECT("AU48")+5*INDIRECT("BC48")+6*INDIRECT("BK48")</f>
        <v>0</v>
      </c>
      <c r="CD48" s="1">
        <v>0</v>
      </c>
      <c r="CE48" s="1">
        <f ca="1">INDIRECT("X48")+2*INDIRECT("AF48")+3*INDIRECT("AN48")+4*INDIRECT("AV48")+5*INDIRECT("BD48")+6*INDIRECT("BL48")</f>
        <v>0</v>
      </c>
      <c r="CF48" s="1">
        <v>0</v>
      </c>
      <c r="CG48" s="1">
        <f ca="1">INDIRECT("Y48")+2*INDIRECT("AG48")+3*INDIRECT("AO48")+4*INDIRECT("AW48")+5*INDIRECT("BE48")+6*INDIRECT("BM48")</f>
        <v>2336</v>
      </c>
      <c r="CH48" s="1">
        <v>2336</v>
      </c>
      <c r="CI48" s="1">
        <f ca="1">INDIRECT("Z48")+2*INDIRECT("AH48")+3*INDIRECT("AP48")+4*INDIRECT("AX48")+5*INDIRECT("BF48")+6*INDIRECT("BN48")</f>
        <v>0</v>
      </c>
      <c r="CJ48" s="1">
        <v>0</v>
      </c>
      <c r="CK48" s="1">
        <f ca="1">INDIRECT("AA48")+2*INDIRECT("AI48")+3*INDIRECT("AQ48")+4*INDIRECT("AY48")+5*INDIRECT("BG48")+6*INDIRECT("BO48")</f>
        <v>0</v>
      </c>
      <c r="CL48" s="1">
        <v>0</v>
      </c>
      <c r="CM48" s="1">
        <f ca="1">INDIRECT("T48")+2*INDIRECT("U48")+3*INDIRECT("V48")+4*INDIRECT("W48")+5*INDIRECT("X48")+6*INDIRECT("Y48")+7*INDIRECT("Z48")+8*INDIRECT("AA48")</f>
        <v>13460</v>
      </c>
      <c r="CN48" s="1">
        <v>13460</v>
      </c>
      <c r="CO48" s="1">
        <f ca="1">INDIRECT("AB48")+2*INDIRECT("AC48")+3*INDIRECT("AD48")+4*INDIRECT("AE48")+5*INDIRECT("AF48")+6*INDIRECT("AG48")+7*INDIRECT("AH48")+8*INDIRECT("AI48")</f>
        <v>7008</v>
      </c>
      <c r="CP48" s="1">
        <v>7008</v>
      </c>
      <c r="CQ48" s="1">
        <f ca="1">INDIRECT("AJ48")+2*INDIRECT("AK48")+3*INDIRECT("AL48")+4*INDIRECT("AM48")+5*INDIRECT("AN48")+6*INDIRECT("AO48")+7*INDIRECT("AP48")+8*INDIRECT("AQ48")</f>
        <v>460</v>
      </c>
      <c r="CR48" s="1">
        <v>460</v>
      </c>
      <c r="CS48" s="1">
        <f ca="1">INDIRECT("AR48")+2*INDIRECT("AS48")+3*INDIRECT("AT48")+4*INDIRECT("AU48")+5*INDIRECT("AV48")+6*INDIRECT("AW48")+7*INDIRECT("AX48")+8*INDIRECT("AY48")</f>
        <v>255</v>
      </c>
      <c r="CT48" s="1">
        <v>255</v>
      </c>
      <c r="CU48" s="1">
        <f ca="1">INDIRECT("AZ48")+2*INDIRECT("BA48")+3*INDIRECT("BB48")+4*INDIRECT("BC48")+5*INDIRECT("BD48")+6*INDIRECT("BE48")+7*INDIRECT("BF48")+8*INDIRECT("BG48")</f>
        <v>0</v>
      </c>
      <c r="CV48" s="1">
        <v>0</v>
      </c>
      <c r="CW48" s="1">
        <f ca="1">INDIRECT("BH48")+2*INDIRECT("BI48")+3*INDIRECT("BJ48")+4*INDIRECT("BK48")+5*INDIRECT("BL48")+6*INDIRECT("BM48")+7*INDIRECT("BN48")+8*INDIRECT("BO48")</f>
        <v>0</v>
      </c>
      <c r="CX48" s="1">
        <v>0</v>
      </c>
    </row>
    <row r="49" spans="1:73" ht="11.25">
      <c r="A49" s="1" t="s">
        <v>0</v>
      </c>
      <c r="B49" s="1" t="s">
        <v>0</v>
      </c>
      <c r="C49" s="1" t="s">
        <v>0</v>
      </c>
      <c r="D49" s="1" t="s">
        <v>0</v>
      </c>
      <c r="E49" s="1" t="s">
        <v>7</v>
      </c>
      <c r="F49" s="7">
        <f>SUM(F45:F48)</f>
        <v>960</v>
      </c>
      <c r="G49" s="6">
        <f>SUM(G45:G48)</f>
        <v>6798</v>
      </c>
      <c r="H49" s="6">
        <f>SUM(H45:H48)</f>
        <v>0</v>
      </c>
      <c r="I49" s="6">
        <f>SUM(I45:I48)</f>
        <v>0</v>
      </c>
      <c r="J49" s="6">
        <f>SUM(J45:J48)</f>
        <v>0</v>
      </c>
      <c r="K49" s="6">
        <f>SUM(K45:K48)</f>
        <v>19600</v>
      </c>
      <c r="L49" s="6">
        <f>SUM(L45:L48)</f>
        <v>0</v>
      </c>
      <c r="M49" s="6">
        <f>SUM(M45:M48)</f>
        <v>0</v>
      </c>
      <c r="N49" s="7">
        <f>SUM(N45:N48)</f>
        <v>6730</v>
      </c>
      <c r="O49" s="6">
        <f>SUM(O45:O48)</f>
        <v>17500</v>
      </c>
      <c r="P49" s="6">
        <f>SUM(P45:P48)</f>
        <v>504</v>
      </c>
      <c r="Q49" s="6">
        <f>SUM(Q45:Q48)</f>
        <v>524</v>
      </c>
      <c r="R49" s="6">
        <f>SUM(R45:R48)</f>
        <v>0</v>
      </c>
      <c r="S49" s="6">
        <f>SUM(S45:S48)</f>
        <v>2100</v>
      </c>
      <c r="T49" s="8"/>
      <c r="U49" s="5"/>
      <c r="V49" s="5"/>
      <c r="W49" s="5"/>
      <c r="X49" s="5"/>
      <c r="Y49" s="5"/>
      <c r="Z49" s="5"/>
      <c r="AA49" s="5"/>
      <c r="AB49" s="8"/>
      <c r="AC49" s="5"/>
      <c r="AD49" s="5"/>
      <c r="AE49" s="5"/>
      <c r="AF49" s="5"/>
      <c r="AG49" s="5"/>
      <c r="AH49" s="5"/>
      <c r="AI49" s="5"/>
      <c r="AJ49" s="8"/>
      <c r="AK49" s="5"/>
      <c r="AL49" s="5"/>
      <c r="AM49" s="5"/>
      <c r="AN49" s="5"/>
      <c r="AO49" s="5"/>
      <c r="AP49" s="5"/>
      <c r="AQ49" s="5"/>
      <c r="AR49" s="8"/>
      <c r="AS49" s="5"/>
      <c r="AT49" s="5"/>
      <c r="AU49" s="5"/>
      <c r="AV49" s="5"/>
      <c r="AW49" s="5"/>
      <c r="AX49" s="5"/>
      <c r="AY49" s="5"/>
      <c r="AZ49" s="8"/>
      <c r="BA49" s="5"/>
      <c r="BB49" s="5"/>
      <c r="BC49" s="5"/>
      <c r="BD49" s="5"/>
      <c r="BE49" s="5"/>
      <c r="BF49" s="5"/>
      <c r="BG49" s="5"/>
      <c r="BH49" s="8"/>
      <c r="BI49" s="5"/>
      <c r="BJ49" s="5"/>
      <c r="BK49" s="5"/>
      <c r="BL49" s="5"/>
      <c r="BM49" s="5"/>
      <c r="BN49" s="5"/>
      <c r="BO49" s="5"/>
      <c r="BP49" s="9">
        <v>0</v>
      </c>
      <c r="BQ49" s="1" t="s">
        <v>0</v>
      </c>
      <c r="BR49" s="1" t="s">
        <v>0</v>
      </c>
      <c r="BS49" s="1" t="s">
        <v>0</v>
      </c>
      <c r="BT49" s="1" t="s">
        <v>0</v>
      </c>
      <c r="BU49" s="1" t="s">
        <v>0</v>
      </c>
    </row>
    <row r="50" spans="3:73" ht="11.25">
      <c r="C50" s="1" t="s">
        <v>0</v>
      </c>
      <c r="D50" s="1" t="s">
        <v>0</v>
      </c>
      <c r="E50" s="1" t="s">
        <v>0</v>
      </c>
      <c r="F50" s="7"/>
      <c r="G50" s="6"/>
      <c r="H50" s="6"/>
      <c r="I50" s="6"/>
      <c r="J50" s="6"/>
      <c r="K50" s="6"/>
      <c r="L50" s="6"/>
      <c r="M50" s="6"/>
      <c r="N50" s="7"/>
      <c r="O50" s="6"/>
      <c r="P50" s="6"/>
      <c r="Q50" s="6"/>
      <c r="R50" s="6"/>
      <c r="S50" s="6"/>
      <c r="T50" s="8"/>
      <c r="U50" s="5"/>
      <c r="V50" s="5"/>
      <c r="W50" s="5"/>
      <c r="X50" s="5"/>
      <c r="Y50" s="5"/>
      <c r="Z50" s="5"/>
      <c r="AA50" s="5"/>
      <c r="AB50" s="8"/>
      <c r="AC50" s="5"/>
      <c r="AD50" s="5"/>
      <c r="AE50" s="5"/>
      <c r="AF50" s="5"/>
      <c r="AG50" s="5"/>
      <c r="AH50" s="5"/>
      <c r="AI50" s="5"/>
      <c r="AJ50" s="8"/>
      <c r="AK50" s="5"/>
      <c r="AL50" s="5"/>
      <c r="AM50" s="5"/>
      <c r="AN50" s="5"/>
      <c r="AO50" s="5"/>
      <c r="AP50" s="5"/>
      <c r="AQ50" s="5"/>
      <c r="AR50" s="8"/>
      <c r="AS50" s="5"/>
      <c r="AT50" s="5"/>
      <c r="AU50" s="5"/>
      <c r="AV50" s="5"/>
      <c r="AW50" s="5"/>
      <c r="AX50" s="5"/>
      <c r="AY50" s="5"/>
      <c r="AZ50" s="8"/>
      <c r="BA50" s="5"/>
      <c r="BB50" s="5"/>
      <c r="BC50" s="5"/>
      <c r="BD50" s="5"/>
      <c r="BE50" s="5"/>
      <c r="BF50" s="5"/>
      <c r="BG50" s="5"/>
      <c r="BH50" s="8"/>
      <c r="BI50" s="5"/>
      <c r="BJ50" s="5"/>
      <c r="BK50" s="5"/>
      <c r="BL50" s="5"/>
      <c r="BM50" s="5"/>
      <c r="BN50" s="5"/>
      <c r="BO50" s="5"/>
      <c r="BP50" s="9"/>
      <c r="BT50" s="1" t="s">
        <v>0</v>
      </c>
      <c r="BU50" s="1" t="s">
        <v>0</v>
      </c>
    </row>
    <row r="51" spans="1:102" ht="11.25">
      <c r="A51" s="30" t="s">
        <v>1</v>
      </c>
      <c r="B51" s="31" t="str">
        <f>HYPERLINK("http://www.dot.ca.gov/hq/transprog/stip2004/ff_sheets/03-3l69.xls","3L69")</f>
        <v>3L69</v>
      </c>
      <c r="C51" s="30" t="s">
        <v>43</v>
      </c>
      <c r="D51" s="30" t="s">
        <v>44</v>
      </c>
      <c r="E51" s="30" t="s">
        <v>3</v>
      </c>
      <c r="F51" s="32">
        <f ca="1">INDIRECT("T51")+INDIRECT("AB51")+INDIRECT("AJ51")+INDIRECT("AR51")+INDIRECT("AZ51")+INDIRECT("BH51")</f>
        <v>0</v>
      </c>
      <c r="G51" s="33">
        <f ca="1">INDIRECT("U51")+INDIRECT("AC51")+INDIRECT("AK51")+INDIRECT("AS51")+INDIRECT("BA51")+INDIRECT("BI51")</f>
        <v>0</v>
      </c>
      <c r="H51" s="33">
        <f ca="1">INDIRECT("V51")+INDIRECT("AD51")+INDIRECT("AL51")+INDIRECT("AT51")+INDIRECT("BB51")+INDIRECT("BJ51")</f>
        <v>0</v>
      </c>
      <c r="I51" s="33">
        <f ca="1">INDIRECT("W51")+INDIRECT("AE51")+INDIRECT("AM51")+INDIRECT("AU51")+INDIRECT("BC51")+INDIRECT("BK51")</f>
        <v>0</v>
      </c>
      <c r="J51" s="33">
        <f ca="1">INDIRECT("X51")+INDIRECT("AF51")+INDIRECT("AN51")+INDIRECT("AV51")+INDIRECT("BD51")+INDIRECT("BL51")</f>
        <v>0</v>
      </c>
      <c r="K51" s="33">
        <f ca="1">INDIRECT("Y51")+INDIRECT("AG51")+INDIRECT("AO51")+INDIRECT("AW51")+INDIRECT("BE51")+INDIRECT("BM51")</f>
        <v>0</v>
      </c>
      <c r="L51" s="33">
        <f ca="1">INDIRECT("Z51")+INDIRECT("AH51")+INDIRECT("AP51")+INDIRECT("AX51")+INDIRECT("BF51")+INDIRECT("BN51")</f>
        <v>0</v>
      </c>
      <c r="M51" s="33">
        <f ca="1">INDIRECT("AA51")+INDIRECT("AI51")+INDIRECT("AQ51")+INDIRECT("AY51")+INDIRECT("BG51")+INDIRECT("BO51")</f>
        <v>0</v>
      </c>
      <c r="N51" s="32">
        <f ca="1">INDIRECT("T51")+INDIRECT("U51")+INDIRECT("V51")+INDIRECT("W51")+INDIRECT("X51")+INDIRECT("Y51")+INDIRECT("Z51")+INDIRECT("AA51")</f>
        <v>0</v>
      </c>
      <c r="O51" s="33">
        <f ca="1">INDIRECT("AB51")+INDIRECT("AC51")+INDIRECT("AD51")+INDIRECT("AE51")+INDIRECT("AF51")+INDIRECT("AG51")+INDIRECT("AH51")+INDIRECT("AI51")</f>
        <v>0</v>
      </c>
      <c r="P51" s="33">
        <f ca="1">INDIRECT("AJ51")+INDIRECT("AK51")+INDIRECT("AL51")+INDIRECT("AM51")+INDIRECT("AN51")+INDIRECT("AO51")+INDIRECT("AP51")+INDIRECT("AQ51")</f>
        <v>0</v>
      </c>
      <c r="Q51" s="33">
        <f ca="1">INDIRECT("AR51")+INDIRECT("AS51")+INDIRECT("AT51")+INDIRECT("AU51")+INDIRECT("AV51")+INDIRECT("AW51")+INDIRECT("AX51")+INDIRECT("AY51")</f>
        <v>0</v>
      </c>
      <c r="R51" s="33">
        <f ca="1">INDIRECT("AZ51")+INDIRECT("BA51")+INDIRECT("BB51")+INDIRECT("BC51")+INDIRECT("BD51")+INDIRECT("BE51")+INDIRECT("BF51")+INDIRECT("BG51")</f>
        <v>0</v>
      </c>
      <c r="S51" s="33">
        <f ca="1">INDIRECT("BH51")+INDIRECT("BI51")+INDIRECT("BJ51")+INDIRECT("BK51")+INDIRECT("BL51")+INDIRECT("BM51")+INDIRECT("BN51")+INDIRECT("BO51")</f>
        <v>0</v>
      </c>
      <c r="T51" s="34"/>
      <c r="U51" s="35"/>
      <c r="V51" s="35"/>
      <c r="W51" s="35"/>
      <c r="X51" s="35"/>
      <c r="Y51" s="35"/>
      <c r="Z51" s="35"/>
      <c r="AA51" s="35"/>
      <c r="AB51" s="34"/>
      <c r="AC51" s="35"/>
      <c r="AD51" s="35"/>
      <c r="AE51" s="35"/>
      <c r="AF51" s="35"/>
      <c r="AG51" s="35"/>
      <c r="AH51" s="35"/>
      <c r="AI51" s="35"/>
      <c r="AJ51" s="34"/>
      <c r="AK51" s="35"/>
      <c r="AL51" s="35"/>
      <c r="AM51" s="35"/>
      <c r="AN51" s="35"/>
      <c r="AO51" s="35"/>
      <c r="AP51" s="35"/>
      <c r="AQ51" s="35"/>
      <c r="AR51" s="34"/>
      <c r="AS51" s="35"/>
      <c r="AT51" s="35"/>
      <c r="AU51" s="35"/>
      <c r="AV51" s="35"/>
      <c r="AW51" s="35"/>
      <c r="AX51" s="35"/>
      <c r="AY51" s="35"/>
      <c r="AZ51" s="34"/>
      <c r="BA51" s="35"/>
      <c r="BB51" s="35"/>
      <c r="BC51" s="35"/>
      <c r="BD51" s="35"/>
      <c r="BE51" s="35"/>
      <c r="BF51" s="35"/>
      <c r="BG51" s="35"/>
      <c r="BH51" s="34"/>
      <c r="BI51" s="35"/>
      <c r="BJ51" s="35"/>
      <c r="BK51" s="35"/>
      <c r="BL51" s="35"/>
      <c r="BM51" s="35"/>
      <c r="BN51" s="35"/>
      <c r="BO51" s="36"/>
      <c r="BP51" s="9">
        <v>12000000024</v>
      </c>
      <c r="BQ51" s="1" t="s">
        <v>3</v>
      </c>
      <c r="BR51" s="1" t="s">
        <v>0</v>
      </c>
      <c r="BS51" s="1" t="s">
        <v>0</v>
      </c>
      <c r="BT51" s="1" t="s">
        <v>0</v>
      </c>
      <c r="BU51" s="1" t="s">
        <v>0</v>
      </c>
      <c r="BW51" s="1">
        <f ca="1">INDIRECT("T51")+2*INDIRECT("AB51")+3*INDIRECT("AJ51")+4*INDIRECT("AR51")+5*INDIRECT("AZ51")+6*INDIRECT("BH51")</f>
        <v>0</v>
      </c>
      <c r="BX51" s="1">
        <v>0</v>
      </c>
      <c r="BY51" s="1">
        <f ca="1">INDIRECT("U51")+2*INDIRECT("AC51")+3*INDIRECT("AK51")+4*INDIRECT("AS51")+5*INDIRECT("BA51")+6*INDIRECT("BI51")</f>
        <v>0</v>
      </c>
      <c r="BZ51" s="1">
        <v>0</v>
      </c>
      <c r="CA51" s="1">
        <f ca="1">INDIRECT("V51")+2*INDIRECT("AD51")+3*INDIRECT("AL51")+4*INDIRECT("AT51")+5*INDIRECT("BB51")+6*INDIRECT("BJ51")</f>
        <v>0</v>
      </c>
      <c r="CB51" s="1">
        <v>0</v>
      </c>
      <c r="CC51" s="1">
        <f ca="1">INDIRECT("W51")+2*INDIRECT("AE51")+3*INDIRECT("AM51")+4*INDIRECT("AU51")+5*INDIRECT("BC51")+6*INDIRECT("BK51")</f>
        <v>0</v>
      </c>
      <c r="CD51" s="1">
        <v>0</v>
      </c>
      <c r="CE51" s="1">
        <f ca="1">INDIRECT("X51")+2*INDIRECT("AF51")+3*INDIRECT("AN51")+4*INDIRECT("AV51")+5*INDIRECT("BD51")+6*INDIRECT("BL51")</f>
        <v>0</v>
      </c>
      <c r="CF51" s="1">
        <v>0</v>
      </c>
      <c r="CG51" s="1">
        <f ca="1">INDIRECT("Y51")+2*INDIRECT("AG51")+3*INDIRECT("AO51")+4*INDIRECT("AW51")+5*INDIRECT("BE51")+6*INDIRECT("BM51")</f>
        <v>0</v>
      </c>
      <c r="CH51" s="1">
        <v>0</v>
      </c>
      <c r="CI51" s="1">
        <f ca="1">INDIRECT("Z51")+2*INDIRECT("AH51")+3*INDIRECT("AP51")+4*INDIRECT("AX51")+5*INDIRECT("BF51")+6*INDIRECT("BN51")</f>
        <v>0</v>
      </c>
      <c r="CJ51" s="1">
        <v>0</v>
      </c>
      <c r="CK51" s="1">
        <f ca="1">INDIRECT("AA51")+2*INDIRECT("AI51")+3*INDIRECT("AQ51")+4*INDIRECT("AY51")+5*INDIRECT("BG51")+6*INDIRECT("BO51")</f>
        <v>0</v>
      </c>
      <c r="CL51" s="1">
        <v>0</v>
      </c>
      <c r="CM51" s="1">
        <f ca="1">INDIRECT("T51")+2*INDIRECT("U51")+3*INDIRECT("V51")+4*INDIRECT("W51")+5*INDIRECT("X51")+6*INDIRECT("Y51")+7*INDIRECT("Z51")+8*INDIRECT("AA51")</f>
        <v>0</v>
      </c>
      <c r="CN51" s="1">
        <v>0</v>
      </c>
      <c r="CO51" s="1">
        <f ca="1">INDIRECT("AB51")+2*INDIRECT("AC51")+3*INDIRECT("AD51")+4*INDIRECT("AE51")+5*INDIRECT("AF51")+6*INDIRECT("AG51")+7*INDIRECT("AH51")+8*INDIRECT("AI51")</f>
        <v>0</v>
      </c>
      <c r="CP51" s="1">
        <v>0</v>
      </c>
      <c r="CQ51" s="1">
        <f ca="1">INDIRECT("AJ51")+2*INDIRECT("AK51")+3*INDIRECT("AL51")+4*INDIRECT("AM51")+5*INDIRECT("AN51")+6*INDIRECT("AO51")+7*INDIRECT("AP51")+8*INDIRECT("AQ51")</f>
        <v>0</v>
      </c>
      <c r="CR51" s="1">
        <v>0</v>
      </c>
      <c r="CS51" s="1">
        <f ca="1">INDIRECT("AR51")+2*INDIRECT("AS51")+3*INDIRECT("AT51")+4*INDIRECT("AU51")+5*INDIRECT("AV51")+6*INDIRECT("AW51")+7*INDIRECT("AX51")+8*INDIRECT("AY51")</f>
        <v>0</v>
      </c>
      <c r="CT51" s="1">
        <v>0</v>
      </c>
      <c r="CU51" s="1">
        <f ca="1">INDIRECT("AZ51")+2*INDIRECT("BA51")+3*INDIRECT("BB51")+4*INDIRECT("BC51")+5*INDIRECT("BD51")+6*INDIRECT("BE51")+7*INDIRECT("BF51")+8*INDIRECT("BG51")</f>
        <v>0</v>
      </c>
      <c r="CV51" s="1">
        <v>0</v>
      </c>
      <c r="CW51" s="1">
        <f ca="1">INDIRECT("BH51")+2*INDIRECT("BI51")+3*INDIRECT("BJ51")+4*INDIRECT("BK51")+5*INDIRECT("BL51")+6*INDIRECT("BM51")+7*INDIRECT("BN51")+8*INDIRECT("BO51")</f>
        <v>0</v>
      </c>
      <c r="CX51" s="1">
        <v>0</v>
      </c>
    </row>
    <row r="52" spans="1:102" ht="11.25">
      <c r="A52" s="1" t="s">
        <v>0</v>
      </c>
      <c r="B52" s="1" t="s">
        <v>45</v>
      </c>
      <c r="C52" s="1" t="s">
        <v>46</v>
      </c>
      <c r="D52" s="1" t="s">
        <v>47</v>
      </c>
      <c r="E52" s="1" t="s">
        <v>16</v>
      </c>
      <c r="F52" s="7">
        <f ca="1">INDIRECT("T52")+INDIRECT("AB52")+INDIRECT("AJ52")+INDIRECT("AR52")+INDIRECT("AZ52")+INDIRECT("BH52")</f>
        <v>0</v>
      </c>
      <c r="G52" s="6">
        <f ca="1">INDIRECT("U52")+INDIRECT("AC52")+INDIRECT("AK52")+INDIRECT("AS52")+INDIRECT("BA52")+INDIRECT("BI52")</f>
        <v>0</v>
      </c>
      <c r="H52" s="6">
        <f ca="1">INDIRECT("V52")+INDIRECT("AD52")+INDIRECT("AL52")+INDIRECT("AT52")+INDIRECT("BB52")+INDIRECT("BJ52")</f>
        <v>0</v>
      </c>
      <c r="I52" s="6">
        <f ca="1">INDIRECT("W52")+INDIRECT("AE52")+INDIRECT("AM52")+INDIRECT("AU52")+INDIRECT("BC52")+INDIRECT("BK52")</f>
        <v>3200</v>
      </c>
      <c r="J52" s="6">
        <f ca="1">INDIRECT("X52")+INDIRECT("AF52")+INDIRECT("AN52")+INDIRECT("AV52")+INDIRECT("BD52")+INDIRECT("BL52")</f>
        <v>0</v>
      </c>
      <c r="K52" s="6">
        <f ca="1">INDIRECT("Y52")+INDIRECT("AG52")+INDIRECT("AO52")+INDIRECT("AW52")+INDIRECT("BE52")+INDIRECT("BM52")</f>
        <v>22500</v>
      </c>
      <c r="L52" s="6">
        <f ca="1">INDIRECT("Z52")+INDIRECT("AH52")+INDIRECT("AP52")+INDIRECT("AX52")+INDIRECT("BF52")+INDIRECT("BN52")</f>
        <v>0</v>
      </c>
      <c r="M52" s="6">
        <f ca="1">INDIRECT("AA52")+INDIRECT("AI52")+INDIRECT("AQ52")+INDIRECT("AY52")+INDIRECT("BG52")+INDIRECT("BO52")</f>
        <v>0</v>
      </c>
      <c r="N52" s="7">
        <f ca="1">INDIRECT("T52")+INDIRECT("U52")+INDIRECT("V52")+INDIRECT("W52")+INDIRECT("X52")+INDIRECT("Y52")+INDIRECT("Z52")+INDIRECT("AA52")</f>
        <v>300</v>
      </c>
      <c r="O52" s="6">
        <f ca="1">INDIRECT("AB52")+INDIRECT("AC52")+INDIRECT("AD52")+INDIRECT("AE52")+INDIRECT("AF52")+INDIRECT("AG52")+INDIRECT("AH52")+INDIRECT("AI52")</f>
        <v>20000</v>
      </c>
      <c r="P52" s="6">
        <f ca="1">INDIRECT("AJ52")+INDIRECT("AK52")+INDIRECT("AL52")+INDIRECT("AM52")+INDIRECT("AN52")+INDIRECT("AO52")+INDIRECT("AP52")+INDIRECT("AQ52")</f>
        <v>0</v>
      </c>
      <c r="Q52" s="6">
        <f ca="1">INDIRECT("AR52")+INDIRECT("AS52")+INDIRECT("AT52")+INDIRECT("AU52")+INDIRECT("AV52")+INDIRECT("AW52")+INDIRECT("AX52")+INDIRECT("AY52")</f>
        <v>2200</v>
      </c>
      <c r="R52" s="6">
        <f ca="1">INDIRECT("AZ52")+INDIRECT("BA52")+INDIRECT("BB52")+INDIRECT("BC52")+INDIRECT("BD52")+INDIRECT("BE52")+INDIRECT("BF52")+INDIRECT("BG52")</f>
        <v>700</v>
      </c>
      <c r="S52" s="6">
        <f ca="1">INDIRECT("BH52")+INDIRECT("BI52")+INDIRECT("BJ52")+INDIRECT("BK52")+INDIRECT("BL52")+INDIRECT("BM52")+INDIRECT("BN52")+INDIRECT("BO52")</f>
        <v>2500</v>
      </c>
      <c r="T52" s="28"/>
      <c r="U52" s="29"/>
      <c r="V52" s="29"/>
      <c r="W52" s="29">
        <v>300</v>
      </c>
      <c r="X52" s="29"/>
      <c r="Y52" s="29"/>
      <c r="Z52" s="29"/>
      <c r="AA52" s="29"/>
      <c r="AB52" s="28"/>
      <c r="AC52" s="29"/>
      <c r="AD52" s="29"/>
      <c r="AE52" s="29"/>
      <c r="AF52" s="29"/>
      <c r="AG52" s="29">
        <v>20000</v>
      </c>
      <c r="AH52" s="29"/>
      <c r="AI52" s="29"/>
      <c r="AJ52" s="28"/>
      <c r="AK52" s="29"/>
      <c r="AL52" s="29"/>
      <c r="AM52" s="29"/>
      <c r="AN52" s="29"/>
      <c r="AO52" s="29"/>
      <c r="AP52" s="29"/>
      <c r="AQ52" s="29"/>
      <c r="AR52" s="28"/>
      <c r="AS52" s="29"/>
      <c r="AT52" s="29"/>
      <c r="AU52" s="29">
        <v>2200</v>
      </c>
      <c r="AV52" s="29"/>
      <c r="AW52" s="29"/>
      <c r="AX52" s="29"/>
      <c r="AY52" s="29"/>
      <c r="AZ52" s="28"/>
      <c r="BA52" s="29"/>
      <c r="BB52" s="29"/>
      <c r="BC52" s="29">
        <v>700</v>
      </c>
      <c r="BD52" s="29"/>
      <c r="BE52" s="29"/>
      <c r="BF52" s="29"/>
      <c r="BG52" s="29"/>
      <c r="BH52" s="28"/>
      <c r="BI52" s="29"/>
      <c r="BJ52" s="29"/>
      <c r="BK52" s="29"/>
      <c r="BL52" s="29"/>
      <c r="BM52" s="29">
        <v>2500</v>
      </c>
      <c r="BN52" s="29"/>
      <c r="BO52" s="29"/>
      <c r="BP52" s="9">
        <v>0</v>
      </c>
      <c r="BQ52" s="1" t="s">
        <v>0</v>
      </c>
      <c r="BR52" s="1" t="s">
        <v>0</v>
      </c>
      <c r="BS52" s="1" t="s">
        <v>0</v>
      </c>
      <c r="BT52" s="1" t="s">
        <v>0</v>
      </c>
      <c r="BU52" s="1" t="s">
        <v>0</v>
      </c>
      <c r="BW52" s="1">
        <f ca="1">INDIRECT("T52")+2*INDIRECT("AB52")+3*INDIRECT("AJ52")+4*INDIRECT("AR52")+5*INDIRECT("AZ52")+6*INDIRECT("BH52")</f>
        <v>0</v>
      </c>
      <c r="BX52" s="1">
        <v>0</v>
      </c>
      <c r="BY52" s="1">
        <f ca="1">INDIRECT("U52")+2*INDIRECT("AC52")+3*INDIRECT("AK52")+4*INDIRECT("AS52")+5*INDIRECT("BA52")+6*INDIRECT("BI52")</f>
        <v>0</v>
      </c>
      <c r="BZ52" s="1">
        <v>0</v>
      </c>
      <c r="CA52" s="1">
        <f ca="1">INDIRECT("V52")+2*INDIRECT("AD52")+3*INDIRECT("AL52")+4*INDIRECT("AT52")+5*INDIRECT("BB52")+6*INDIRECT("BJ52")</f>
        <v>0</v>
      </c>
      <c r="CB52" s="1">
        <v>0</v>
      </c>
      <c r="CC52" s="1">
        <f ca="1">INDIRECT("W52")+2*INDIRECT("AE52")+3*INDIRECT("AM52")+4*INDIRECT("AU52")+5*INDIRECT("BC52")+6*INDIRECT("BK52")</f>
        <v>12600</v>
      </c>
      <c r="CD52" s="1">
        <v>12600</v>
      </c>
      <c r="CE52" s="1">
        <f ca="1">INDIRECT("X52")+2*INDIRECT("AF52")+3*INDIRECT("AN52")+4*INDIRECT("AV52")+5*INDIRECT("BD52")+6*INDIRECT("BL52")</f>
        <v>0</v>
      </c>
      <c r="CF52" s="1">
        <v>0</v>
      </c>
      <c r="CG52" s="1">
        <f ca="1">INDIRECT("Y52")+2*INDIRECT("AG52")+3*INDIRECT("AO52")+4*INDIRECT("AW52")+5*INDIRECT("BE52")+6*INDIRECT("BM52")</f>
        <v>55000</v>
      </c>
      <c r="CH52" s="1">
        <v>55000</v>
      </c>
      <c r="CI52" s="1">
        <f ca="1">INDIRECT("Z52")+2*INDIRECT("AH52")+3*INDIRECT("AP52")+4*INDIRECT("AX52")+5*INDIRECT("BF52")+6*INDIRECT("BN52")</f>
        <v>0</v>
      </c>
      <c r="CJ52" s="1">
        <v>0</v>
      </c>
      <c r="CK52" s="1">
        <f ca="1">INDIRECT("AA52")+2*INDIRECT("AI52")+3*INDIRECT("AQ52")+4*INDIRECT("AY52")+5*INDIRECT("BG52")+6*INDIRECT("BO52")</f>
        <v>0</v>
      </c>
      <c r="CL52" s="1">
        <v>0</v>
      </c>
      <c r="CM52" s="1">
        <f ca="1">INDIRECT("T52")+2*INDIRECT("U52")+3*INDIRECT("V52")+4*INDIRECT("W52")+5*INDIRECT("X52")+6*INDIRECT("Y52")+7*INDIRECT("Z52")+8*INDIRECT("AA52")</f>
        <v>1200</v>
      </c>
      <c r="CN52" s="1">
        <v>1200</v>
      </c>
      <c r="CO52" s="1">
        <f ca="1">INDIRECT("AB52")+2*INDIRECT("AC52")+3*INDIRECT("AD52")+4*INDIRECT("AE52")+5*INDIRECT("AF52")+6*INDIRECT("AG52")+7*INDIRECT("AH52")+8*INDIRECT("AI52")</f>
        <v>120000</v>
      </c>
      <c r="CP52" s="1">
        <v>120000</v>
      </c>
      <c r="CQ52" s="1">
        <f ca="1">INDIRECT("AJ52")+2*INDIRECT("AK52")+3*INDIRECT("AL52")+4*INDIRECT("AM52")+5*INDIRECT("AN52")+6*INDIRECT("AO52")+7*INDIRECT("AP52")+8*INDIRECT("AQ52")</f>
        <v>0</v>
      </c>
      <c r="CR52" s="1">
        <v>0</v>
      </c>
      <c r="CS52" s="1">
        <f ca="1">INDIRECT("AR52")+2*INDIRECT("AS52")+3*INDIRECT("AT52")+4*INDIRECT("AU52")+5*INDIRECT("AV52")+6*INDIRECT("AW52")+7*INDIRECT("AX52")+8*INDIRECT("AY52")</f>
        <v>8800</v>
      </c>
      <c r="CT52" s="1">
        <v>8800</v>
      </c>
      <c r="CU52" s="1">
        <f ca="1">INDIRECT("AZ52")+2*INDIRECT("BA52")+3*INDIRECT("BB52")+4*INDIRECT("BC52")+5*INDIRECT("BD52")+6*INDIRECT("BE52")+7*INDIRECT("BF52")+8*INDIRECT("BG52")</f>
        <v>2800</v>
      </c>
      <c r="CV52" s="1">
        <v>2800</v>
      </c>
      <c r="CW52" s="1">
        <f ca="1">INDIRECT("BH52")+2*INDIRECT("BI52")+3*INDIRECT("BJ52")+4*INDIRECT("BK52")+5*INDIRECT("BL52")+6*INDIRECT("BM52")+7*INDIRECT("BN52")+8*INDIRECT("BO52")</f>
        <v>15000</v>
      </c>
      <c r="CX52" s="1">
        <v>15000</v>
      </c>
    </row>
    <row r="53" spans="1:73" ht="11.25">
      <c r="A53" s="25"/>
      <c r="B53" s="25"/>
      <c r="C53" s="27" t="s">
        <v>78</v>
      </c>
      <c r="D53" s="26" t="s">
        <v>0</v>
      </c>
      <c r="E53" s="1" t="s">
        <v>7</v>
      </c>
      <c r="F53" s="7">
        <f>SUM(F51:F52)</f>
        <v>0</v>
      </c>
      <c r="G53" s="6">
        <f>SUM(G51:G52)</f>
        <v>0</v>
      </c>
      <c r="H53" s="6">
        <f>SUM(H51:H52)</f>
        <v>0</v>
      </c>
      <c r="I53" s="6">
        <f>SUM(I51:I52)</f>
        <v>3200</v>
      </c>
      <c r="J53" s="6">
        <f>SUM(J51:J52)</f>
        <v>0</v>
      </c>
      <c r="K53" s="6">
        <f>SUM(K51:K52)</f>
        <v>22500</v>
      </c>
      <c r="L53" s="6">
        <f>SUM(L51:L52)</f>
        <v>0</v>
      </c>
      <c r="M53" s="6">
        <f>SUM(M51:M52)</f>
        <v>0</v>
      </c>
      <c r="N53" s="7">
        <f>SUM(N51:N52)</f>
        <v>300</v>
      </c>
      <c r="O53" s="6">
        <f>SUM(O51:O52)</f>
        <v>20000</v>
      </c>
      <c r="P53" s="6">
        <f>SUM(P51:P52)</f>
        <v>0</v>
      </c>
      <c r="Q53" s="6">
        <f>SUM(Q51:Q52)</f>
        <v>2200</v>
      </c>
      <c r="R53" s="6">
        <f>SUM(R51:R52)</f>
        <v>700</v>
      </c>
      <c r="S53" s="6">
        <f>SUM(S51:S52)</f>
        <v>2500</v>
      </c>
      <c r="T53" s="8"/>
      <c r="U53" s="5"/>
      <c r="V53" s="5"/>
      <c r="W53" s="5"/>
      <c r="X53" s="5"/>
      <c r="Y53" s="5"/>
      <c r="Z53" s="5"/>
      <c r="AA53" s="5"/>
      <c r="AB53" s="8"/>
      <c r="AC53" s="5"/>
      <c r="AD53" s="5"/>
      <c r="AE53" s="5"/>
      <c r="AF53" s="5"/>
      <c r="AG53" s="5"/>
      <c r="AH53" s="5"/>
      <c r="AI53" s="5"/>
      <c r="AJ53" s="8"/>
      <c r="AK53" s="5"/>
      <c r="AL53" s="5"/>
      <c r="AM53" s="5"/>
      <c r="AN53" s="5"/>
      <c r="AO53" s="5"/>
      <c r="AP53" s="5"/>
      <c r="AQ53" s="5"/>
      <c r="AR53" s="8"/>
      <c r="AS53" s="5"/>
      <c r="AT53" s="5"/>
      <c r="AU53" s="5"/>
      <c r="AV53" s="5"/>
      <c r="AW53" s="5"/>
      <c r="AX53" s="5"/>
      <c r="AY53" s="5"/>
      <c r="AZ53" s="8"/>
      <c r="BA53" s="5"/>
      <c r="BB53" s="5"/>
      <c r="BC53" s="5"/>
      <c r="BD53" s="5"/>
      <c r="BE53" s="5"/>
      <c r="BF53" s="5"/>
      <c r="BG53" s="5"/>
      <c r="BH53" s="8"/>
      <c r="BI53" s="5"/>
      <c r="BJ53" s="5"/>
      <c r="BK53" s="5"/>
      <c r="BL53" s="5"/>
      <c r="BM53" s="5"/>
      <c r="BN53" s="5"/>
      <c r="BO53" s="5"/>
      <c r="BP53" s="9">
        <v>0</v>
      </c>
      <c r="BQ53" s="1" t="s">
        <v>0</v>
      </c>
      <c r="BR53" s="1" t="s">
        <v>0</v>
      </c>
      <c r="BS53" s="1" t="s">
        <v>0</v>
      </c>
      <c r="BT53" s="1" t="s">
        <v>0</v>
      </c>
      <c r="BU53" s="1" t="s">
        <v>0</v>
      </c>
    </row>
    <row r="54" spans="1:73" ht="11.25">
      <c r="A54" s="37"/>
      <c r="B54" s="37"/>
      <c r="C54" s="37" t="s">
        <v>0</v>
      </c>
      <c r="D54" s="37" t="s">
        <v>0</v>
      </c>
      <c r="E54" s="37" t="s">
        <v>0</v>
      </c>
      <c r="F54" s="38"/>
      <c r="G54" s="39"/>
      <c r="H54" s="39"/>
      <c r="I54" s="39"/>
      <c r="J54" s="39"/>
      <c r="K54" s="39"/>
      <c r="L54" s="39"/>
      <c r="M54" s="39"/>
      <c r="N54" s="38"/>
      <c r="O54" s="39"/>
      <c r="P54" s="39"/>
      <c r="Q54" s="39"/>
      <c r="R54" s="39"/>
      <c r="S54" s="39"/>
      <c r="T54" s="40"/>
      <c r="U54" s="41"/>
      <c r="V54" s="41"/>
      <c r="W54" s="41"/>
      <c r="X54" s="41"/>
      <c r="Y54" s="41"/>
      <c r="Z54" s="41"/>
      <c r="AA54" s="41"/>
      <c r="AB54" s="40"/>
      <c r="AC54" s="41"/>
      <c r="AD54" s="41"/>
      <c r="AE54" s="41"/>
      <c r="AF54" s="41"/>
      <c r="AG54" s="41"/>
      <c r="AH54" s="41"/>
      <c r="AI54" s="41"/>
      <c r="AJ54" s="40"/>
      <c r="AK54" s="41"/>
      <c r="AL54" s="41"/>
      <c r="AM54" s="41"/>
      <c r="AN54" s="41"/>
      <c r="AO54" s="41"/>
      <c r="AP54" s="41"/>
      <c r="AQ54" s="41"/>
      <c r="AR54" s="40"/>
      <c r="AS54" s="41"/>
      <c r="AT54" s="41"/>
      <c r="AU54" s="41"/>
      <c r="AV54" s="41"/>
      <c r="AW54" s="41"/>
      <c r="AX54" s="41"/>
      <c r="AY54" s="41"/>
      <c r="AZ54" s="40"/>
      <c r="BA54" s="41"/>
      <c r="BB54" s="41"/>
      <c r="BC54" s="41"/>
      <c r="BD54" s="41"/>
      <c r="BE54" s="41"/>
      <c r="BF54" s="41"/>
      <c r="BG54" s="41"/>
      <c r="BH54" s="40"/>
      <c r="BI54" s="41"/>
      <c r="BJ54" s="41"/>
      <c r="BK54" s="41"/>
      <c r="BL54" s="41"/>
      <c r="BM54" s="41"/>
      <c r="BN54" s="41"/>
      <c r="BO54" s="42"/>
      <c r="BP54" s="9"/>
      <c r="BT54" s="1" t="s">
        <v>0</v>
      </c>
      <c r="BU54" s="1" t="s">
        <v>0</v>
      </c>
    </row>
    <row r="57" spans="5:13" ht="11.25">
      <c r="E57" s="3" t="s">
        <v>85</v>
      </c>
      <c r="F57" s="5">
        <f>SUMIF($BQ4:$BQ54,"=RIP",F4:F54)</f>
        <v>16118</v>
      </c>
      <c r="G57" s="5">
        <f aca="true" t="shared" si="0" ref="G57:M57">SUMIF($BQ4:$BQ54,"=RIP",G4:G54)</f>
        <v>2068</v>
      </c>
      <c r="H57" s="5">
        <f t="shared" si="0"/>
        <v>40</v>
      </c>
      <c r="I57" s="5">
        <f t="shared" si="0"/>
        <v>11881</v>
      </c>
      <c r="J57" s="5">
        <f t="shared" si="0"/>
        <v>75</v>
      </c>
      <c r="K57" s="5">
        <f t="shared" si="0"/>
        <v>82664</v>
      </c>
      <c r="L57" s="5">
        <f t="shared" si="0"/>
        <v>0</v>
      </c>
      <c r="M57" s="5">
        <f t="shared" si="0"/>
        <v>0</v>
      </c>
    </row>
    <row r="58" spans="5:13" ht="11.25">
      <c r="E58" s="3" t="s">
        <v>86</v>
      </c>
      <c r="F58" s="5">
        <f>SUMIF($BT4:$BT54,"=GARVEE",F4:F54)</f>
        <v>0</v>
      </c>
      <c r="G58" s="5">
        <f aca="true" t="shared" si="1" ref="G58:M58">SUMIF($BT4:$BT54,"=GARVEE",G4:G54)</f>
        <v>0</v>
      </c>
      <c r="H58" s="5">
        <f t="shared" si="1"/>
        <v>0</v>
      </c>
      <c r="I58" s="5">
        <f t="shared" si="1"/>
        <v>0</v>
      </c>
      <c r="J58" s="5">
        <f t="shared" si="1"/>
        <v>0</v>
      </c>
      <c r="K58" s="5">
        <f t="shared" si="1"/>
        <v>0</v>
      </c>
      <c r="L58" s="5">
        <f t="shared" si="1"/>
        <v>0</v>
      </c>
      <c r="M58" s="5">
        <f t="shared" si="1"/>
        <v>0</v>
      </c>
    </row>
    <row r="59" spans="5:13" ht="11.25">
      <c r="E59" s="3" t="s">
        <v>87</v>
      </c>
      <c r="F59" s="5">
        <f>SUMIF($BR4:$BR54,"=X",F4:F54)</f>
        <v>0</v>
      </c>
      <c r="G59" s="5">
        <f aca="true" t="shared" si="2" ref="G59:M59">SUMIF($BR4:$BR54,"=X",G4:G54)</f>
        <v>0</v>
      </c>
      <c r="H59" s="5">
        <f t="shared" si="2"/>
        <v>0</v>
      </c>
      <c r="I59" s="5">
        <f t="shared" si="2"/>
        <v>0</v>
      </c>
      <c r="J59" s="5">
        <f t="shared" si="2"/>
        <v>0</v>
      </c>
      <c r="K59" s="5">
        <f t="shared" si="2"/>
        <v>0</v>
      </c>
      <c r="L59" s="5">
        <f t="shared" si="2"/>
        <v>0</v>
      </c>
      <c r="M59" s="5">
        <f t="shared" si="2"/>
        <v>0</v>
      </c>
    </row>
    <row r="60" spans="5:13" ht="11.25">
      <c r="E60" s="3" t="s">
        <v>88</v>
      </c>
      <c r="F60" s="5">
        <f>SUMIF($BU4:$BU54,"=X",AJ4:AJ54)+SUMIF($BU4:$BU54,"=X",AR4:AR54)+SUMIF($BU4:$BU54,"=X",AZ4:AZ54)+SUMIF($BU4:$BU54,"=X",BH4:BH54)</f>
        <v>5686</v>
      </c>
      <c r="G60" s="5">
        <f>SUMIF($BU4:$BU54,"=X",AK4:AK54)+SUMIF($BU4:$BU54,"=X",AS4:AS54)+SUMIF($BU4:$BU54,"=X",BA4:BA54)+SUMIF($BU4:$BU54,"=X",BI4:BI54)</f>
        <v>2000</v>
      </c>
      <c r="H60" s="5"/>
      <c r="I60" s="5"/>
      <c r="J60" s="5"/>
      <c r="K60" s="5"/>
      <c r="L60" s="5"/>
      <c r="M60" s="5"/>
    </row>
    <row r="61" spans="5:13" ht="11.25">
      <c r="E61" s="3" t="s">
        <v>89</v>
      </c>
      <c r="F61" s="5">
        <f>SUMIF($BU4:$BU54,"=X",T4:T54)</f>
        <v>10187</v>
      </c>
      <c r="G61" s="5">
        <f>SUMIF($BU4:$BU54,"=X",U4:U54)</f>
        <v>0</v>
      </c>
      <c r="H61" s="5"/>
      <c r="I61" s="5"/>
      <c r="J61" s="5"/>
      <c r="K61" s="5"/>
      <c r="L61" s="5"/>
      <c r="M61" s="5"/>
    </row>
    <row r="62" spans="5:13" ht="11.25">
      <c r="E62" s="3" t="s">
        <v>90</v>
      </c>
      <c r="F62" s="5">
        <f>F57-F58-F59-F60-F61</f>
        <v>245</v>
      </c>
      <c r="G62" s="5">
        <f aca="true" t="shared" si="3" ref="G62:M62">G57-G58-G59-G60-G61</f>
        <v>68</v>
      </c>
      <c r="H62" s="5">
        <f t="shared" si="3"/>
        <v>40</v>
      </c>
      <c r="I62" s="5">
        <f t="shared" si="3"/>
        <v>11881</v>
      </c>
      <c r="J62" s="5">
        <f t="shared" si="3"/>
        <v>75</v>
      </c>
      <c r="K62" s="5">
        <f t="shared" si="3"/>
        <v>82664</v>
      </c>
      <c r="L62" s="5">
        <f t="shared" si="3"/>
        <v>0</v>
      </c>
      <c r="M62" s="5">
        <f t="shared" si="3"/>
        <v>0</v>
      </c>
    </row>
    <row r="64" spans="9:11" ht="11.25">
      <c r="I64" s="1">
        <f>SUM(F62:I62)</f>
        <v>12234</v>
      </c>
      <c r="J64" s="1">
        <f>J62</f>
        <v>75</v>
      </c>
      <c r="K64" s="1">
        <f>K62</f>
        <v>82664</v>
      </c>
    </row>
  </sheetData>
  <sheetProtection password="CB9B" sheet="1" objects="1" scenarios="1"/>
  <conditionalFormatting sqref="F4:F5 F8:F9 F12 F15:F16 F19:F26 F29:F30 F33:F37 F40:F42 F45:F48 F51:F52">
    <cfRule type="expression" priority="1" dxfId="0" stopIfTrue="1">
      <formula>BW4&lt;&gt;BX4</formula>
    </cfRule>
  </conditionalFormatting>
  <conditionalFormatting sqref="G4:G5 G8:G9 G12 G15:G16 G19:G26 G29:G30 G33:G37 G40:G42 G45:G48 G51:G52">
    <cfRule type="expression" priority="2" dxfId="0" stopIfTrue="1">
      <formula>BY4&lt;&gt;BZ4</formula>
    </cfRule>
  </conditionalFormatting>
  <conditionalFormatting sqref="H4:H5 H8:H9 H12 H15:H16 H19:H26 H29:H30 H33:H37 H40:H42 H45:H48 H51:H52">
    <cfRule type="expression" priority="3" dxfId="0" stopIfTrue="1">
      <formula>CA4&lt;&gt;CB4</formula>
    </cfRule>
  </conditionalFormatting>
  <conditionalFormatting sqref="I4:I5 I8:I9 I12 I15:I16 I19:I26 I29:I30 I33:I37 I40:I42 I45:I48 I51:I52">
    <cfRule type="expression" priority="4" dxfId="0" stopIfTrue="1">
      <formula>CC4&lt;&gt;CD4</formula>
    </cfRule>
  </conditionalFormatting>
  <conditionalFormatting sqref="J4:J5 J8:J9 J12 J15:J16 J19:J26 J29:J30 J33:J37 J40:J42 J45:J48 J51:J52">
    <cfRule type="expression" priority="5" dxfId="0" stopIfTrue="1">
      <formula>CE4&lt;&gt;CF4</formula>
    </cfRule>
  </conditionalFormatting>
  <conditionalFormatting sqref="K4:K5 K8:K9 K12 K15:K16 K19:K26 K29:K30 K33:K37 K40:K42 K45:K48 K51:K52">
    <cfRule type="expression" priority="6" dxfId="0" stopIfTrue="1">
      <formula>CG4&lt;&gt;CH4</formula>
    </cfRule>
  </conditionalFormatting>
  <conditionalFormatting sqref="L4:L5 L8:L9 L12 L15:L16 L19:L26 L29:L30 L33:L37 L40:L42 L45:L48 L51:L52">
    <cfRule type="expression" priority="7" dxfId="0" stopIfTrue="1">
      <formula>CI4&lt;&gt;CJ4</formula>
    </cfRule>
  </conditionalFormatting>
  <conditionalFormatting sqref="M4:M5 M8:M9 M12 M15:M16 M19:M26 M29:M30 M33:M37 M40:M42 M45:M48 M51:M52">
    <cfRule type="expression" priority="8" dxfId="0" stopIfTrue="1">
      <formula>CK4&lt;&gt;CL4</formula>
    </cfRule>
  </conditionalFormatting>
  <conditionalFormatting sqref="N4:N5 N8:N9 N12 N15:N16 N19:N26 N29:N30 N33:N37 N40:N42 N45:N48 N51:N52">
    <cfRule type="expression" priority="9" dxfId="0" stopIfTrue="1">
      <formula>CM4&lt;&gt;CN4</formula>
    </cfRule>
  </conditionalFormatting>
  <conditionalFormatting sqref="O4:O5 O8:O9 O12 O15:O16 O19:O26 O29:O30 O33:O37 O40:O42 O45:O48 O51:O52">
    <cfRule type="expression" priority="10" dxfId="0" stopIfTrue="1">
      <formula>CO4&lt;&gt;CP4</formula>
    </cfRule>
  </conditionalFormatting>
  <conditionalFormatting sqref="P4:P5 P8:P9 P12 P15:P16 P19:P26 P29:P30 P33:P37 P40:P42 P45:P48 P51:P52">
    <cfRule type="expression" priority="11" dxfId="0" stopIfTrue="1">
      <formula>CQ4&lt;&gt;CR4</formula>
    </cfRule>
  </conditionalFormatting>
  <conditionalFormatting sqref="Q4:Q5 Q8:Q9 Q12 Q15:Q16 Q19:Q26 Q29:Q30 Q33:Q37 Q40:Q42 Q45:Q48 Q51:Q52">
    <cfRule type="expression" priority="12" dxfId="0" stopIfTrue="1">
      <formula>CS4&lt;&gt;CT4</formula>
    </cfRule>
  </conditionalFormatting>
  <conditionalFormatting sqref="R4:R5 R8:R9 R12 R15:R16 R19:R26 R29:R30 R33:R37 R40:R42 R45:R48 R51:R52">
    <cfRule type="expression" priority="13" dxfId="0" stopIfTrue="1">
      <formula>CU4&lt;&gt;CV4</formula>
    </cfRule>
  </conditionalFormatting>
  <conditionalFormatting sqref="S4:S5 S8:S9 S12 S15:S16 S19:S26 S29:S30 S33:S37 S40:S42 S45:S48 S51:S52">
    <cfRule type="expression" priority="14" dxfId="0" stopIfTrue="1">
      <formula>CW4&lt;&gt;CX4</formula>
    </cfRule>
  </conditionalFormatting>
  <dataValidations count="73">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3">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54">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54">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ErrorMessage="1" errorTitle="Maximum Dollar Input Exceeded" error="The maximum input value is $999,999 (x $1000), basically one billion dollars.  Please revise your figures." sqref="T5:BO5">
      <formula1>0</formula1>
      <formula2>999999</formula2>
    </dataValidation>
    <dataValidation type="whole" showInputMessage="1" showErrorMessage="1" promptTitle="No Input" prompt="This is not a funding line." errorTitle="Wrong Spot" error="This is either a total or blank funding line.  No Data Input Here." sqref="T6:BO6">
      <formula1>999999</formula1>
      <formula2>999999</formula2>
    </dataValidation>
    <dataValidation type="whole" showInputMessage="1" showErrorMessage="1" promptTitle="No Input" prompt="This is not a funding line." errorTitle="Wrong Spot" error="This is either a total or blank funding line.  No Data Input Here." sqref="T7:BO7">
      <formula1>999999</formula1>
      <formula2>999999</formula2>
    </dataValidation>
    <dataValidation type="whole" showErrorMessage="1" errorTitle="Maximum Dollar Input Exceeded" error="The maximum input value is $999,999 (x $1000), basically one billion dollars.  Please revise your figures." sqref="T8:BO8">
      <formula1>0</formula1>
      <formula2>999999</formula2>
    </dataValidation>
    <dataValidation type="whole" showErrorMessage="1" errorTitle="Maximum Dollar Input Exceeded" error="The maximum input value is $999,999 (x $1000), basically one billion dollars.  Please revise your figures." sqref="T9:BO9">
      <formula1>0</formula1>
      <formula2>999999</formula2>
    </dataValidation>
    <dataValidation type="whole" showInputMessage="1" showErrorMessage="1" promptTitle="No Input" prompt="This is not a funding line." errorTitle="Wrong Spot" error="This is either a total or blank funding line.  No Data Input Here." sqref="T10:BO10">
      <formula1>999999</formula1>
      <formula2>999999</formula2>
    </dataValidation>
    <dataValidation type="whole" showInputMessage="1" showErrorMessage="1" promptTitle="No Input" prompt="This is not a funding line." errorTitle="Wrong Spot" error="This is either a total or blank funding line.  No Data Input Here." sqref="T11:BO11">
      <formula1>999999</formula1>
      <formula2>999999</formula2>
    </dataValidation>
    <dataValidation type="whole" showErrorMessage="1" errorTitle="Maximum Dollar Input Exceeded" error="The maximum input value is $999,999 (x $1000), basically one billion dollars.  Please revise your figures." sqref="T12:BO12">
      <formula1>0</formula1>
      <formula2>999999</formula2>
    </dataValidation>
    <dataValidation type="whole" showInputMessage="1" showErrorMessage="1" promptTitle="No Input" prompt="This is not a funding line." errorTitle="Wrong Spot" error="This is either a total or blank funding line.  No Data Input Here." sqref="T13:BO13">
      <formula1>999999</formula1>
      <formula2>999999</formula2>
    </dataValidation>
    <dataValidation type="whole" showInputMessage="1" showErrorMessage="1" promptTitle="No Input" prompt="This is not a funding line." errorTitle="Wrong Spot" error="This is either a total or blank funding line.  No Data Input Here." sqref="T14:BO14">
      <formula1>999999</formula1>
      <formula2>999999</formula2>
    </dataValidation>
    <dataValidation type="whole" showErrorMessage="1" errorTitle="Maximum Dollar Input Exceeded" error="The maximum input value is $999,999 (x $1000), basically one billion dollars.  Please revise your figures." sqref="T15:BO15">
      <formula1>0</formula1>
      <formula2>999999</formula2>
    </dataValidation>
    <dataValidation type="whole" showErrorMessage="1" errorTitle="Maximum Dollar Input Exceeded" error="The maximum input value is $999,999 (x $1000), basically one billion dollars.  Please revise your figures." sqref="T16:BO16">
      <formula1>0</formula1>
      <formula2>999999</formula2>
    </dataValidation>
    <dataValidation type="whole" showInputMessage="1" showErrorMessage="1" promptTitle="No Input" prompt="This is not a funding line." errorTitle="Wrong Spot" error="This is either a total or blank funding line.  No Data Input Here." sqref="T17:BO17">
      <formula1>999999</formula1>
      <formula2>999999</formula2>
    </dataValidation>
    <dataValidation type="whole" showInputMessage="1" showErrorMessage="1" promptTitle="No Input" prompt="This is not a funding line." errorTitle="Wrong Spot" error="This is either a total or blank funding line.  No Data Input Here." sqref="T18:BO18">
      <formula1>999999</formula1>
      <formula2>999999</formula2>
    </dataValidation>
    <dataValidation type="whole" showErrorMessage="1" errorTitle="Maximum Dollar Input Exceeded" error="The maximum input value is $999,999 (x $1000), basically one billion dollars.  Please revise your figures." sqref="T19:BO19">
      <formula1>0</formula1>
      <formula2>999999</formula2>
    </dataValidation>
    <dataValidation type="whole" showErrorMessage="1" errorTitle="Maximum Dollar Input Exceeded" error="The maximum input value is $999,999 (x $1000), basically one billion dollars.  Please revise your figures." sqref="BJ20:BO20 AL20:AQ20 AT20:AY20 BB20:BG20 V20:AI20">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20:AK20 AR20:AS20 AZ20:BA20 BH20:BI20">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20:U20">
      <formula1>0</formula1>
      <formula2>999999</formula2>
    </dataValidation>
    <dataValidation type="whole" showErrorMessage="1" errorTitle="Maximum Dollar Input Exceeded" error="The maximum input value is $999,999 (x $1000), basically one billion dollars.  Please revise your figures." sqref="T21:BO21">
      <formula1>0</formula1>
      <formula2>999999</formula2>
    </dataValidation>
    <dataValidation type="whole" showErrorMessage="1" errorTitle="Maximum Dollar Input Exceeded" error="The maximum input value is $999,999 (x $1000), basically one billion dollars.  Please revise your figures." sqref="T22:BO22">
      <formula1>0</formula1>
      <formula2>999999</formula2>
    </dataValidation>
    <dataValidation type="whole" showErrorMessage="1" errorTitle="Maximum Dollar Input Exceeded" error="The maximum input value is $999,999 (x $1000), basically one billion dollars.  Please revise your figures." sqref="T23:BO23">
      <formula1>0</formula1>
      <formula2>999999</formula2>
    </dataValidation>
    <dataValidation type="whole" showErrorMessage="1" errorTitle="Maximum Dollar Input Exceeded" error="The maximum input value is $999,999 (x $1000), basically one billion dollars.  Please revise your figures." sqref="T24:BO24">
      <formula1>0</formula1>
      <formula2>999999</formula2>
    </dataValidation>
    <dataValidation type="whole" showErrorMessage="1" errorTitle="Maximum Dollar Input Exceeded" error="The maximum input value is $999,999 (x $1000), basically one billion dollars.  Please revise your figures." sqref="T25:BO25">
      <formula1>0</formula1>
      <formula2>999999</formula2>
    </dataValidation>
    <dataValidation type="whole" showErrorMessage="1" errorTitle="Maximum Dollar Input Exceeded" error="The maximum input value is $999,999 (x $1000), basically one billion dollars.  Please revise your figures." sqref="T26:BO26">
      <formula1>0</formula1>
      <formula2>999999</formula2>
    </dataValidation>
    <dataValidation type="whole" showInputMessage="1" showErrorMessage="1" promptTitle="No Input" prompt="This is not a funding line." errorTitle="Wrong Spot" error="This is either a total or blank funding line.  No Data Input Here." sqref="T27:BO27">
      <formula1>999999</formula1>
      <formula2>999999</formula2>
    </dataValidation>
    <dataValidation type="whole" showInputMessage="1" showErrorMessage="1" promptTitle="No Input" prompt="This is not a funding line." errorTitle="Wrong Spot" error="This is either a total or blank funding line.  No Data Input Here." sqref="T28:BO28">
      <formula1>999999</formula1>
      <formula2>999999</formula2>
    </dataValidation>
    <dataValidation type="whole" showErrorMessage="1" errorTitle="Maximum Dollar Input Exceeded" error="The maximum input value is $999,999 (x $1000), basically one billion dollars.  Please revise your figures." sqref="BJ29:BO29 AL29:AQ29 AT29:AY29 BB29:BG29 V29:AI29">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29:AK29 AR29:AS29 AZ29:BA29 BH29:BI29">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29:U29">
      <formula1>0</formula1>
      <formula2>999999</formula2>
    </dataValidation>
    <dataValidation type="whole" showErrorMessage="1" errorTitle="Maximum Dollar Input Exceeded" error="The maximum input value is $999,999 (x $1000), basically one billion dollars.  Please revise your figures." sqref="T30:BO30">
      <formula1>0</formula1>
      <formula2>999999</formula2>
    </dataValidation>
    <dataValidation type="whole" showInputMessage="1" showErrorMessage="1" promptTitle="No Input" prompt="This is not a funding line." errorTitle="Wrong Spot" error="This is either a total or blank funding line.  No Data Input Here." sqref="T31:BO31">
      <formula1>999999</formula1>
      <formula2>999999</formula2>
    </dataValidation>
    <dataValidation type="whole" showInputMessage="1" showErrorMessage="1" promptTitle="No Input" prompt="This is not a funding line." errorTitle="Wrong Spot" error="This is either a total or blank funding line.  No Data Input Here." sqref="T32:BO32">
      <formula1>999999</formula1>
      <formula2>999999</formula2>
    </dataValidation>
    <dataValidation type="whole" showErrorMessage="1" errorTitle="Maximum Dollar Input Exceeded" error="The maximum input value is $999,999 (x $1000), basically one billion dollars.  Please revise your figures." sqref="BJ33:BO33 AL33:AQ33 AT33:AY33 BB33:BG33 V33:AI33">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33:AK33 AR33:AS33 AZ33:BA33 BH33:BI33">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33:U33">
      <formula1>0</formula1>
      <formula2>999999</formula2>
    </dataValidation>
    <dataValidation type="whole" showErrorMessage="1" errorTitle="Maximum Dollar Input Exceeded" error="The maximum input value is $999,999 (x $1000), basically one billion dollars.  Please revise your figures." sqref="T34:BO34">
      <formula1>0</formula1>
      <formula2>999999</formula2>
    </dataValidation>
    <dataValidation type="whole" showErrorMessage="1" errorTitle="Maximum Dollar Input Exceeded" error="The maximum input value is $999,999 (x $1000), basically one billion dollars.  Please revise your figures." sqref="T35:BO35">
      <formula1>0</formula1>
      <formula2>999999</formula2>
    </dataValidation>
    <dataValidation type="whole" showErrorMessage="1" errorTitle="Maximum Dollar Input Exceeded" error="The maximum input value is $999,999 (x $1000), basically one billion dollars.  Please revise your figures." sqref="T36:BO36">
      <formula1>0</formula1>
      <formula2>999999</formula2>
    </dataValidation>
    <dataValidation type="whole" showErrorMessage="1" errorTitle="Maximum Dollar Input Exceeded" error="The maximum input value is $999,999 (x $1000), basically one billion dollars.  Please revise your figures." sqref="T37:BO37">
      <formula1>0</formula1>
      <formula2>999999</formula2>
    </dataValidation>
    <dataValidation type="whole" showInputMessage="1" showErrorMessage="1" promptTitle="No Input" prompt="This is not a funding line." errorTitle="Wrong Spot" error="This is either a total or blank funding line.  No Data Input Here." sqref="T38:BO38">
      <formula1>999999</formula1>
      <formula2>999999</formula2>
    </dataValidation>
    <dataValidation type="whole" showInputMessage="1" showErrorMessage="1" promptTitle="No Input" prompt="This is not a funding line." errorTitle="Wrong Spot" error="This is either a total or blank funding line.  No Data Input Here." sqref="T39:BO39">
      <formula1>999999</formula1>
      <formula2>999999</formula2>
    </dataValidation>
    <dataValidation type="whole" showErrorMessage="1" errorTitle="Maximum Dollar Input Exceeded" error="The maximum input value is $999,999 (x $1000), basically one billion dollars.  Please revise your figures." sqref="BJ40:BO40 AL40:AQ40 AT40:AY40 BB40:BG40 V40:AI40">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40:AK40 AR40:AS40 AZ40:BA40 BH40:BI40">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40:U40">
      <formula1>0</formula1>
      <formula2>999999</formula2>
    </dataValidation>
    <dataValidation type="whole" showErrorMessage="1" errorTitle="Maximum Dollar Input Exceeded" error="The maximum input value is $999,999 (x $1000), basically one billion dollars.  Please revise your figures." sqref="T41:BO41">
      <formula1>0</formula1>
      <formula2>999999</formula2>
    </dataValidation>
    <dataValidation type="whole" showErrorMessage="1" errorTitle="Maximum Dollar Input Exceeded" error="The maximum input value is $999,999 (x $1000), basically one billion dollars.  Please revise your figures." sqref="T42:BO42">
      <formula1>0</formula1>
      <formula2>999999</formula2>
    </dataValidation>
    <dataValidation type="whole" showInputMessage="1" showErrorMessage="1" promptTitle="No Input" prompt="This is not a funding line." errorTitle="Wrong Spot" error="This is either a total or blank funding line.  No Data Input Here." sqref="T43:BO43">
      <formula1>999999</formula1>
      <formula2>999999</formula2>
    </dataValidation>
    <dataValidation type="whole" showInputMessage="1" showErrorMessage="1" promptTitle="No Input" prompt="This is not a funding line." errorTitle="Wrong Spot" error="This is either a total or blank funding line.  No Data Input Here." sqref="T44:BO44">
      <formula1>999999</formula1>
      <formula2>999999</formula2>
    </dataValidation>
    <dataValidation type="whole" showErrorMessage="1" errorTitle="Maximum Dollar Input Exceeded" error="The maximum input value is $999,999 (x $1000), basically one billion dollars.  Please revise your figures." sqref="T45:BO45">
      <formula1>0</formula1>
      <formula2>999999</formula2>
    </dataValidation>
    <dataValidation type="whole" showErrorMessage="1" errorTitle="Maximum Dollar Input Exceeded" error="The maximum input value is $999,999 (x $1000), basically one billion dollars.  Please revise your figures." sqref="BJ46:BO46 AL46:AQ46 AT46:AY46 BB46:BG46 V46:AI46">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46:AK46 AR46:AS46 AZ46:BA46 BH46:BI46">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46:U46">
      <formula1>0</formula1>
      <formula2>999999</formula2>
    </dataValidation>
    <dataValidation type="whole" showErrorMessage="1" errorTitle="Maximum Dollar Input Exceeded" error="The maximum input value is $999,999 (x $1000), basically one billion dollars.  Please revise your figures." sqref="T47:BO47">
      <formula1>0</formula1>
      <formula2>999999</formula2>
    </dataValidation>
    <dataValidation type="whole" showErrorMessage="1" errorTitle="Maximum Dollar Input Exceeded" error="The maximum input value is $999,999 (x $1000), basically one billion dollars.  Please revise your figures." sqref="T48:BO48">
      <formula1>0</formula1>
      <formula2>999999</formula2>
    </dataValidation>
    <dataValidation type="whole" showInputMessage="1" showErrorMessage="1" promptTitle="No Input" prompt="This is not a funding line." errorTitle="Wrong Spot" error="This is either a total or blank funding line.  No Data Input Here." sqref="T49:BO49">
      <formula1>999999</formula1>
      <formula2>999999</formula2>
    </dataValidation>
    <dataValidation type="whole" showInputMessage="1" showErrorMessage="1" promptTitle="No Input" prompt="This is not a funding line." errorTitle="Wrong Spot" error="This is either a total or blank funding line.  No Data Input Here." sqref="T50:BO50">
      <formula1>999999</formula1>
      <formula2>999999</formula2>
    </dataValidation>
    <dataValidation type="whole" showErrorMessage="1" errorTitle="Maximum Dollar Input Exceeded" error="The maximum input value is $999,999 (x $1000), basically one billion dollars.  Please revise your figures." sqref="T51:BO51">
      <formula1>0</formula1>
      <formula2>999999</formula2>
    </dataValidation>
    <dataValidation type="whole" showErrorMessage="1" errorTitle="Maximum Dollar Input Exceeded" error="The maximum input value is $999,999 (x $1000), basically one billion dollars.  Please revise your figures." sqref="T52:BO52">
      <formula1>0</formula1>
      <formula2>999999</formula2>
    </dataValidation>
    <dataValidation type="whole" showInputMessage="1" showErrorMessage="1" promptTitle="No Input" prompt="This is not a funding line." errorTitle="Wrong Spot" error="This is either a total or blank funding line.  No Data Input Here." sqref="T53:BO53">
      <formula1>999999</formula1>
      <formula2>999999</formula2>
    </dataValidation>
    <dataValidation type="whole" showInputMessage="1" showErrorMessage="1" promptTitle="No Input" prompt="This is not a funding line." errorTitle="Wrong Spot" error="This is either a total or blank funding line.  No Data Input Here." sqref="T54:BO54">
      <formula1>999999</formula1>
      <formula2>999999</formula2>
    </dataValidation>
  </dataValidations>
  <printOptions gridLines="1"/>
  <pageMargins left="0.25" right="0.25" top="0.75" bottom="0.5" header="0.25" footer="0.25"/>
  <pageSetup blackAndWhite="1" fitToHeight="100" fitToWidth="1" horizontalDpi="600" verticalDpi="600" orientation="landscape" scale="83"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2003-11-25T22:25:25Z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