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Inventory'!$A$1:$S$106</definedName>
    <definedName name="_xlnm.Print_Titles" localSheetId="1">'Project Inventory'!$1:$3</definedName>
  </definedNames>
  <calcPr fullCalcOnLoad="1"/>
</workbook>
</file>

<file path=xl/sharedStrings.xml><?xml version="1.0" encoding="utf-8"?>
<sst xmlns="http://schemas.openxmlformats.org/spreadsheetml/2006/main" count="969" uniqueCount="146">
  <si>
    <t/>
  </si>
  <si>
    <t>SD</t>
  </si>
  <si>
    <t>North County Transit District</t>
  </si>
  <si>
    <t>FTA Funds</t>
  </si>
  <si>
    <t>T933SB</t>
  </si>
  <si>
    <t>Oceanside Transit Center Parking Structure</t>
  </si>
  <si>
    <t>RIP</t>
  </si>
  <si>
    <t>IIP</t>
  </si>
  <si>
    <t>TCRP</t>
  </si>
  <si>
    <t>RSTP</t>
  </si>
  <si>
    <t>Loc Funds (CITY)</t>
  </si>
  <si>
    <t>TOTAL</t>
  </si>
  <si>
    <t>San Diego Association of Governments</t>
  </si>
  <si>
    <t>212554</t>
  </si>
  <si>
    <t>Planning, Programming and Monitoring</t>
  </si>
  <si>
    <t>956103</t>
  </si>
  <si>
    <t>Regional Rideshare Program - San Diego</t>
  </si>
  <si>
    <t>RSTP/CMAQ/TEA Reserve</t>
  </si>
  <si>
    <t>San Diego Metropolitan Transit Development Board</t>
  </si>
  <si>
    <t>Mid-Coast Balboa LRT Extension</t>
  </si>
  <si>
    <t>Loc Funds (XSD)</t>
  </si>
  <si>
    <t>Regional Automated Fare Technology</t>
  </si>
  <si>
    <t>15</t>
  </si>
  <si>
    <t>Caltrans</t>
  </si>
  <si>
    <t>CO</t>
  </si>
  <si>
    <t>X</t>
  </si>
  <si>
    <t>064800</t>
  </si>
  <si>
    <t>R10.7/R31.8</t>
  </si>
  <si>
    <t>I-15 Managed Lanes</t>
  </si>
  <si>
    <t>081001</t>
  </si>
  <si>
    <t>M27.8/M31.5</t>
  </si>
  <si>
    <t>Managed Lanes-North Segmt  (North/South Stages)</t>
  </si>
  <si>
    <t>Future Need</t>
  </si>
  <si>
    <t>081501</t>
  </si>
  <si>
    <t>M11.5/M19.5</t>
  </si>
  <si>
    <t>Managed Lanes (No/So Stages) South Segment</t>
  </si>
  <si>
    <t>Othr. State</t>
  </si>
  <si>
    <t>0809_</t>
  </si>
  <si>
    <t>M18.8/M28.1</t>
  </si>
  <si>
    <t>San Diego - Managed Lanes (stage 1) Middle Segment</t>
  </si>
  <si>
    <t>GARVEE</t>
  </si>
  <si>
    <t>CMAQ</t>
  </si>
  <si>
    <t>5</t>
  </si>
  <si>
    <t>065100</t>
  </si>
  <si>
    <t>R34.8/R35.7</t>
  </si>
  <si>
    <t>Del Mar Heights Auxiliary Lane</t>
  </si>
  <si>
    <t>235800</t>
  </si>
  <si>
    <t>R34.1/R54.6</t>
  </si>
  <si>
    <t>I-5 Widening for HOV, Mixed flow &amp; Aux Lanes</t>
  </si>
  <si>
    <t>Federal Disc.</t>
  </si>
  <si>
    <t>08080K</t>
  </si>
  <si>
    <t>R0.0/R29.5</t>
  </si>
  <si>
    <t>TMS on I-5, I-805 and SR-94 (Loops)</t>
  </si>
  <si>
    <t>52</t>
  </si>
  <si>
    <t>010611</t>
  </si>
  <si>
    <t>14.7/16.3</t>
  </si>
  <si>
    <t>New Rte52 Fwy-Rte125 to Cuyamaca-Wst end</t>
  </si>
  <si>
    <t>Demo</t>
  </si>
  <si>
    <t>Loc Funds (LTF)</t>
  </si>
  <si>
    <t>010621</t>
  </si>
  <si>
    <t>16.2/17.7</t>
  </si>
  <si>
    <t>New Rte 52 Freeway - Cuyamaca to Rte 67</t>
  </si>
  <si>
    <t>54</t>
  </si>
  <si>
    <t>1.8/6.7</t>
  </si>
  <si>
    <t>PAED/Design for SR 54/SR 125 HOV lanes</t>
  </si>
  <si>
    <t>805</t>
  </si>
  <si>
    <t>24030K</t>
  </si>
  <si>
    <t>R11.4/R49.6</t>
  </si>
  <si>
    <t>TMS (I-5, I-805, SR-52 and SR-94) CMS</t>
  </si>
  <si>
    <t>240200</t>
  </si>
  <si>
    <t>5.8/13.0</t>
  </si>
  <si>
    <t>Traffic Mgmt Syst (I-5,I-805, &amp; SR 94) Ramp Meters</t>
  </si>
  <si>
    <t>905</t>
  </si>
  <si>
    <t>GF IIP</t>
  </si>
  <si>
    <t>093160</t>
  </si>
  <si>
    <t>5.7/12.0</t>
  </si>
  <si>
    <t>New Route 905 Freeway - Otay Mesa</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</si>
  <si>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</si>
  <si>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</si>
  <si>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</si>
  <si>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</si>
  <si>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</si>
  <si>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</si>
  <si>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</si>
  <si>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</si>
  <si>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</si>
  <si>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</si>
  <si>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</si>
  <si>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</si>
  <si>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</si>
  <si>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</si>
  <si>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</si>
  <si>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</si>
  <si>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</si>
  <si>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</si>
  <si>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</si>
  <si>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</si>
  <si>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</si>
  <si>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</si>
  <si>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</si>
  <si>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</si>
  <si>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</si>
  <si>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</si>
  <si>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</si>
  <si>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</si>
  <si>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</si>
  <si>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San Diego County</t>
  </si>
  <si>
    <t>Project Funding by Component - Update Funding Here</t>
  </si>
  <si>
    <t>Change Reason ==&gt;</t>
  </si>
  <si>
    <t>CTIPS ID</t>
  </si>
  <si>
    <t>RIP ID</t>
  </si>
  <si>
    <t>3090 Reimb</t>
  </si>
  <si>
    <t>3090 Repl.</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</si>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</sst>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120</v>
      </c>
    </row>
    <row r="3" ht="12.75">
      <c r="B3" s="43"/>
    </row>
    <row r="4" ht="12.75">
      <c r="B4" s="46" t="s">
        <v>121</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124</v>
      </c>
    </row>
    <row r="7" ht="12.75">
      <c r="B7" s="50" t="s">
        <v>125</v>
      </c>
    </row>
    <row r="8" ht="12.75">
      <c r="B8" s="50" t="s">
        <v>126</v>
      </c>
    </row>
    <row r="9" ht="25.5">
      <c r="B9" s="50" t="s">
        <v>127</v>
      </c>
    </row>
    <row r="10" ht="12.75">
      <c r="B10" s="48"/>
    </row>
    <row r="11" ht="12.75">
      <c r="B11" s="49" t="s">
        <v>128</v>
      </c>
    </row>
    <row r="12" ht="12.75">
      <c r="B12" s="50" t="s">
        <v>129</v>
      </c>
    </row>
    <row r="13" ht="12.75">
      <c r="B13" s="50" t="s">
        <v>130</v>
      </c>
    </row>
    <row r="14" ht="12.75">
      <c r="B14" s="50" t="s">
        <v>131</v>
      </c>
    </row>
    <row r="15" ht="12.75">
      <c r="B15" s="48"/>
    </row>
    <row r="16" ht="12.75">
      <c r="B16" s="51" t="s">
        <v>132</v>
      </c>
    </row>
    <row r="17" ht="25.5">
      <c r="B17" s="48" t="s">
        <v>133</v>
      </c>
    </row>
    <row r="18" ht="12.75">
      <c r="B18" s="48" t="s">
        <v>134</v>
      </c>
    </row>
    <row r="19" ht="12.75">
      <c r="B19" s="48" t="s">
        <v>135</v>
      </c>
    </row>
    <row r="20" ht="25.5">
      <c r="B20" s="48" t="s">
        <v>136</v>
      </c>
    </row>
    <row r="21" ht="12.75">
      <c r="B21" s="48"/>
    </row>
    <row r="22" ht="38.25">
      <c r="B22" s="48" t="s">
        <v>137</v>
      </c>
    </row>
    <row r="23" ht="12.75">
      <c r="B23" s="48"/>
    </row>
    <row r="24" ht="12.75">
      <c r="B24" s="52" t="s">
        <v>138</v>
      </c>
    </row>
    <row r="25" ht="12.75">
      <c r="B25" s="48"/>
    </row>
    <row r="26" ht="12.75">
      <c r="B26" s="46" t="s">
        <v>139</v>
      </c>
    </row>
    <row r="27" ht="12.75">
      <c r="B27" s="53" t="s">
        <v>140</v>
      </c>
    </row>
    <row r="28" ht="12.75">
      <c r="B28" s="53" t="s">
        <v>141</v>
      </c>
    </row>
    <row r="29" ht="12.75">
      <c r="B29" s="53" t="s">
        <v>142</v>
      </c>
    </row>
    <row r="30" ht="12.75">
      <c r="B30" s="53" t="s">
        <v>143</v>
      </c>
    </row>
    <row r="31" ht="12.75">
      <c r="B31" s="53" t="s">
        <v>144</v>
      </c>
    </row>
    <row r="32" ht="12.75">
      <c r="B32" s="43"/>
    </row>
    <row r="33" ht="12.75">
      <c r="B33" s="43"/>
    </row>
    <row r="34" ht="12.75">
      <c r="B34" s="43"/>
    </row>
    <row r="35" ht="13.5" thickBot="1">
      <c r="B35" s="44"/>
    </row>
    <row r="36" ht="13.5" thickTop="1">
      <c r="B36" s="54" t="s">
        <v>145</v>
      </c>
    </row>
    <row r="100" spans="7:8" ht="12.75">
      <c r="G100" t="s">
        <v>122</v>
      </c>
      <c r="H100" t="s">
        <v>123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0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421875" style="1" bestFit="1" customWidth="1"/>
    <col min="3" max="3" width="9.7109375" style="1" bestFit="1" customWidth="1"/>
    <col min="4" max="4" width="38.281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1" width="9.140625" style="1" customWidth="1"/>
    <col min="72" max="72" width="7.140625" style="1" bestFit="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106</v>
      </c>
      <c r="B1" s="10"/>
      <c r="C1" s="10"/>
      <c r="D1" s="10"/>
      <c r="E1" s="10"/>
      <c r="F1" s="10"/>
      <c r="G1" s="10"/>
      <c r="H1" s="10"/>
      <c r="I1" s="10"/>
      <c r="J1" s="10"/>
      <c r="K1" s="10"/>
      <c r="L1" s="10"/>
      <c r="M1" s="10"/>
      <c r="N1" s="10"/>
      <c r="O1" s="10"/>
      <c r="P1" s="10"/>
      <c r="Q1" s="10"/>
      <c r="R1" s="10"/>
      <c r="S1" s="10"/>
      <c r="T1" s="12" t="s">
        <v>107</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78</v>
      </c>
      <c r="C2" s="14" t="s">
        <v>79</v>
      </c>
      <c r="D2" s="14" t="s">
        <v>81</v>
      </c>
      <c r="E2" s="14"/>
      <c r="F2" s="15" t="s">
        <v>104</v>
      </c>
      <c r="G2" s="16"/>
      <c r="H2" s="16"/>
      <c r="I2" s="16"/>
      <c r="J2" s="16"/>
      <c r="K2" s="16"/>
      <c r="L2" s="16"/>
      <c r="M2" s="16"/>
      <c r="N2" s="15" t="s">
        <v>105</v>
      </c>
      <c r="O2" s="16"/>
      <c r="P2" s="16"/>
      <c r="Q2" s="16"/>
      <c r="R2" s="16"/>
      <c r="S2" s="16"/>
      <c r="T2" s="15" t="s">
        <v>92</v>
      </c>
      <c r="U2" s="16"/>
      <c r="V2" s="16"/>
      <c r="W2" s="16"/>
      <c r="X2" s="16"/>
      <c r="Y2" s="16"/>
      <c r="Z2" s="16"/>
      <c r="AA2" s="16"/>
      <c r="AB2" s="15" t="s">
        <v>93</v>
      </c>
      <c r="AC2" s="16"/>
      <c r="AD2" s="16"/>
      <c r="AE2" s="16"/>
      <c r="AF2" s="16"/>
      <c r="AG2" s="16"/>
      <c r="AH2" s="16"/>
      <c r="AI2" s="16"/>
      <c r="AJ2" s="15" t="s">
        <v>94</v>
      </c>
      <c r="AK2" s="16"/>
      <c r="AL2" s="16"/>
      <c r="AM2" s="16"/>
      <c r="AN2" s="16"/>
      <c r="AO2" s="16"/>
      <c r="AP2" s="16"/>
      <c r="AQ2" s="16"/>
      <c r="AR2" s="15" t="s">
        <v>95</v>
      </c>
      <c r="AS2" s="16"/>
      <c r="AT2" s="16"/>
      <c r="AU2" s="16"/>
      <c r="AV2" s="16"/>
      <c r="AW2" s="16"/>
      <c r="AX2" s="16"/>
      <c r="AY2" s="16"/>
      <c r="AZ2" s="15" t="s">
        <v>96</v>
      </c>
      <c r="BA2" s="16"/>
      <c r="BB2" s="16"/>
      <c r="BC2" s="16"/>
      <c r="BD2" s="16"/>
      <c r="BE2" s="16"/>
      <c r="BF2" s="16"/>
      <c r="BG2" s="16"/>
      <c r="BH2" s="15" t="s">
        <v>97</v>
      </c>
      <c r="BI2" s="16"/>
      <c r="BJ2" s="16"/>
      <c r="BK2" s="16"/>
      <c r="BL2" s="16"/>
      <c r="BM2" s="16"/>
      <c r="BN2" s="16"/>
      <c r="BO2" s="23"/>
      <c r="BP2" s="22"/>
      <c r="BW2" s="15" t="s">
        <v>104</v>
      </c>
      <c r="BX2" s="16" t="s">
        <v>104</v>
      </c>
      <c r="BY2" s="16"/>
      <c r="BZ2" s="16"/>
      <c r="CA2" s="16"/>
      <c r="CB2" s="16"/>
      <c r="CC2" s="16"/>
      <c r="CD2" s="16"/>
      <c r="CE2" s="15" t="s">
        <v>105</v>
      </c>
      <c r="CF2" s="16" t="s">
        <v>105</v>
      </c>
      <c r="CG2" s="16"/>
      <c r="CH2" s="16"/>
      <c r="CI2" s="16"/>
      <c r="CJ2" s="16"/>
    </row>
    <row r="3" spans="1:88" s="4" customFormat="1" ht="11.25">
      <c r="A3" s="17" t="s">
        <v>24</v>
      </c>
      <c r="B3" s="18" t="s">
        <v>77</v>
      </c>
      <c r="C3" s="18" t="s">
        <v>80</v>
      </c>
      <c r="D3" s="18" t="s">
        <v>82</v>
      </c>
      <c r="E3" s="18" t="s">
        <v>83</v>
      </c>
      <c r="F3" s="19" t="s">
        <v>84</v>
      </c>
      <c r="G3" s="20" t="s">
        <v>85</v>
      </c>
      <c r="H3" s="20" t="s">
        <v>86</v>
      </c>
      <c r="I3" s="20" t="s">
        <v>87</v>
      </c>
      <c r="J3" s="20" t="s">
        <v>88</v>
      </c>
      <c r="K3" s="20" t="s">
        <v>89</v>
      </c>
      <c r="L3" s="20" t="s">
        <v>90</v>
      </c>
      <c r="M3" s="20" t="s">
        <v>91</v>
      </c>
      <c r="N3" s="19" t="s">
        <v>98</v>
      </c>
      <c r="O3" s="21" t="s">
        <v>99</v>
      </c>
      <c r="P3" s="21" t="s">
        <v>100</v>
      </c>
      <c r="Q3" s="21" t="s">
        <v>101</v>
      </c>
      <c r="R3" s="21" t="s">
        <v>102</v>
      </c>
      <c r="S3" s="21" t="s">
        <v>103</v>
      </c>
      <c r="T3" s="19" t="s">
        <v>84</v>
      </c>
      <c r="U3" s="20" t="s">
        <v>85</v>
      </c>
      <c r="V3" s="20" t="s">
        <v>86</v>
      </c>
      <c r="W3" s="20" t="s">
        <v>87</v>
      </c>
      <c r="X3" s="20" t="s">
        <v>88</v>
      </c>
      <c r="Y3" s="20" t="s">
        <v>89</v>
      </c>
      <c r="Z3" s="20" t="s">
        <v>90</v>
      </c>
      <c r="AA3" s="20" t="s">
        <v>91</v>
      </c>
      <c r="AB3" s="19" t="s">
        <v>84</v>
      </c>
      <c r="AC3" s="20" t="s">
        <v>85</v>
      </c>
      <c r="AD3" s="20" t="s">
        <v>86</v>
      </c>
      <c r="AE3" s="20" t="s">
        <v>87</v>
      </c>
      <c r="AF3" s="20" t="s">
        <v>88</v>
      </c>
      <c r="AG3" s="20" t="s">
        <v>89</v>
      </c>
      <c r="AH3" s="20" t="s">
        <v>90</v>
      </c>
      <c r="AI3" s="20" t="s">
        <v>91</v>
      </c>
      <c r="AJ3" s="19" t="s">
        <v>84</v>
      </c>
      <c r="AK3" s="20" t="s">
        <v>85</v>
      </c>
      <c r="AL3" s="20" t="s">
        <v>86</v>
      </c>
      <c r="AM3" s="20" t="s">
        <v>87</v>
      </c>
      <c r="AN3" s="20" t="s">
        <v>88</v>
      </c>
      <c r="AO3" s="20" t="s">
        <v>89</v>
      </c>
      <c r="AP3" s="20" t="s">
        <v>90</v>
      </c>
      <c r="AQ3" s="20" t="s">
        <v>91</v>
      </c>
      <c r="AR3" s="19" t="s">
        <v>84</v>
      </c>
      <c r="AS3" s="20" t="s">
        <v>85</v>
      </c>
      <c r="AT3" s="20" t="s">
        <v>86</v>
      </c>
      <c r="AU3" s="20" t="s">
        <v>87</v>
      </c>
      <c r="AV3" s="20" t="s">
        <v>88</v>
      </c>
      <c r="AW3" s="20" t="s">
        <v>89</v>
      </c>
      <c r="AX3" s="20" t="s">
        <v>90</v>
      </c>
      <c r="AY3" s="20" t="s">
        <v>91</v>
      </c>
      <c r="AZ3" s="19" t="s">
        <v>84</v>
      </c>
      <c r="BA3" s="20" t="s">
        <v>85</v>
      </c>
      <c r="BB3" s="20" t="s">
        <v>86</v>
      </c>
      <c r="BC3" s="20" t="s">
        <v>87</v>
      </c>
      <c r="BD3" s="20" t="s">
        <v>88</v>
      </c>
      <c r="BE3" s="20" t="s">
        <v>89</v>
      </c>
      <c r="BF3" s="20" t="s">
        <v>90</v>
      </c>
      <c r="BG3" s="20" t="s">
        <v>91</v>
      </c>
      <c r="BH3" s="19" t="s">
        <v>84</v>
      </c>
      <c r="BI3" s="20" t="s">
        <v>85</v>
      </c>
      <c r="BJ3" s="20" t="s">
        <v>86</v>
      </c>
      <c r="BK3" s="20" t="s">
        <v>87</v>
      </c>
      <c r="BL3" s="20" t="s">
        <v>88</v>
      </c>
      <c r="BM3" s="20" t="s">
        <v>89</v>
      </c>
      <c r="BN3" s="20" t="s">
        <v>90</v>
      </c>
      <c r="BO3" s="24" t="s">
        <v>91</v>
      </c>
      <c r="BP3" s="22" t="s">
        <v>109</v>
      </c>
      <c r="BQ3" s="4" t="s">
        <v>110</v>
      </c>
      <c r="BR3" s="4" t="s">
        <v>111</v>
      </c>
      <c r="BS3" s="4" t="s">
        <v>112</v>
      </c>
      <c r="BT3" s="4" t="s">
        <v>40</v>
      </c>
      <c r="BU3" s="4" t="s">
        <v>113</v>
      </c>
      <c r="BW3" s="19" t="s">
        <v>84</v>
      </c>
      <c r="BX3" s="20" t="s">
        <v>84</v>
      </c>
      <c r="BY3" s="20" t="s">
        <v>86</v>
      </c>
      <c r="BZ3" s="20" t="s">
        <v>86</v>
      </c>
      <c r="CA3" s="20" t="s">
        <v>88</v>
      </c>
      <c r="CB3" s="20" t="s">
        <v>88</v>
      </c>
      <c r="CC3" s="20" t="s">
        <v>90</v>
      </c>
      <c r="CD3" s="20" t="s">
        <v>90</v>
      </c>
      <c r="CE3" s="19" t="s">
        <v>98</v>
      </c>
      <c r="CF3" s="21" t="s">
        <v>98</v>
      </c>
      <c r="CG3" s="21" t="s">
        <v>100</v>
      </c>
      <c r="CH3" s="21" t="s">
        <v>100</v>
      </c>
      <c r="CI3" s="21" t="s">
        <v>102</v>
      </c>
      <c r="CJ3" s="21" t="s">
        <v>102</v>
      </c>
    </row>
    <row r="4" spans="1:102" ht="11.25">
      <c r="A4" s="1" t="s">
        <v>1</v>
      </c>
      <c r="B4" s="2" t="str">
        <f>HYPERLINK("http://www.dot.ca.gov/hq/transprog/stip2004/ff_sheets/75-2029.xls","2029")</f>
        <v>2029</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2000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2000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2000</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11000000296</v>
      </c>
      <c r="BQ4" s="1" t="s">
        <v>0</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4000</v>
      </c>
      <c r="CB4" s="1">
        <v>4000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6000</v>
      </c>
      <c r="CP4" s="1">
        <v>6000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0</v>
      </c>
      <c r="G5" s="6">
        <f ca="1">INDIRECT("U5")+INDIRECT("AC5")+INDIRECT("AK5")+INDIRECT("AS5")+INDIRECT("BA5")+INDIRECT("BI5")</f>
        <v>0</v>
      </c>
      <c r="H5" s="6">
        <f ca="1">INDIRECT("V5")+INDIRECT("AD5")+INDIRECT("AL5")+INDIRECT("AT5")+INDIRECT("BB5")+INDIRECT("BJ5")</f>
        <v>1300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1300</v>
      </c>
      <c r="P5" s="6">
        <f ca="1">INDIRECT("AJ5")+INDIRECT("AK5")+INDIRECT("AL5")+INDIRECT("AM5")+INDIRECT("AN5")+INDIRECT("AO5")+INDIRECT("AP5")+INDIRECT("AQ5")</f>
        <v>0</v>
      </c>
      <c r="Q5" s="6">
        <f ca="1">INDIRECT("AR5")+INDIRECT("AS5")+INDIRECT("AT5")+INDIRECT("AU5")+INDIRECT("AV5")+INDIRECT("AW5")+INDIRECT("AX5")+INDIRECT("AY5")</f>
        <v>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v>1300</v>
      </c>
      <c r="AE5" s="29"/>
      <c r="AF5" s="29"/>
      <c r="AG5" s="29"/>
      <c r="AH5" s="29"/>
      <c r="AI5" s="29"/>
      <c r="AJ5" s="28"/>
      <c r="AK5" s="29"/>
      <c r="AL5" s="29"/>
      <c r="AM5" s="29"/>
      <c r="AN5" s="29"/>
      <c r="AO5" s="29"/>
      <c r="AP5" s="29"/>
      <c r="AQ5" s="29"/>
      <c r="AR5" s="28"/>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6</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2600</v>
      </c>
      <c r="CB5" s="1">
        <v>2600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3900</v>
      </c>
      <c r="CP5" s="1">
        <v>3900</v>
      </c>
      <c r="CQ5" s="1">
        <f ca="1">INDIRECT("AJ5")+2*INDIRECT("AK5")+3*INDIRECT("AL5")+4*INDIRECT("AM5")+5*INDIRECT("AN5")+6*INDIRECT("AO5")+7*INDIRECT("AP5")+8*INDIRECT("AQ5")</f>
        <v>0</v>
      </c>
      <c r="CR5" s="1">
        <v>0</v>
      </c>
      <c r="CS5" s="1">
        <f ca="1">INDIRECT("AR5")+2*INDIRECT("AS5")+3*INDIRECT("AT5")+4*INDIRECT("AU5")+5*INDIRECT("AV5")+6*INDIRECT("AW5")+7*INDIRECT("AX5")+8*INDIRECT("AY5")</f>
        <v>0</v>
      </c>
      <c r="CT5" s="1">
        <v>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102" ht="11.25">
      <c r="A6" s="25"/>
      <c r="B6" s="25"/>
      <c r="C6" s="27" t="s">
        <v>108</v>
      </c>
      <c r="D6" s="26" t="s">
        <v>0</v>
      </c>
      <c r="E6" s="1" t="s">
        <v>7</v>
      </c>
      <c r="F6" s="7">
        <f ca="1">INDIRECT("T6")+INDIRECT("AB6")+INDIRECT("AJ6")+INDIRECT("AR6")+INDIRECT("AZ6")+INDIRECT("BH6")</f>
        <v>0</v>
      </c>
      <c r="G6" s="6">
        <f ca="1">INDIRECT("U6")+INDIRECT("AC6")+INDIRECT("AK6")+INDIRECT("AS6")+INDIRECT("BA6")+INDIRECT("BI6")</f>
        <v>0</v>
      </c>
      <c r="H6" s="6">
        <f ca="1">INDIRECT("V6")+INDIRECT("AD6")+INDIRECT("AL6")+INDIRECT("AT6")+INDIRECT("BB6")+INDIRECT("BJ6")</f>
        <v>2700</v>
      </c>
      <c r="I6" s="6">
        <f ca="1">INDIRECT("W6")+INDIRECT("AE6")+INDIRECT("AM6")+INDIRECT("AU6")+INDIRECT("BC6")+INDIRECT("BK6")</f>
        <v>0</v>
      </c>
      <c r="J6" s="6">
        <f ca="1">INDIRECT("X6")+INDIRECT("AF6")+INDIRECT("AN6")+INDIRECT("AV6")+INDIRECT("BD6")+INDIRECT("BL6")</f>
        <v>0</v>
      </c>
      <c r="K6" s="6">
        <f ca="1">INDIRECT("Y6")+INDIRECT("AG6")+INDIRECT("AO6")+INDIRECT("AW6")+INDIRECT("BE6")+INDIRECT("BM6")</f>
        <v>0</v>
      </c>
      <c r="L6" s="6">
        <f ca="1">INDIRECT("Z6")+INDIRECT("AH6")+INDIRECT("AP6")+INDIRECT("AX6")+INDIRECT("BF6")+INDIRECT("BN6")</f>
        <v>0</v>
      </c>
      <c r="M6" s="6">
        <f ca="1">INDIRECT("AA6")+INDIRECT("AI6")+INDIRECT("AQ6")+INDIRECT("AY6")+INDIRECT("BG6")+INDIRECT("BO6")</f>
        <v>0</v>
      </c>
      <c r="N6" s="7">
        <f ca="1">INDIRECT("T6")+INDIRECT("U6")+INDIRECT("V6")+INDIRECT("W6")+INDIRECT("X6")+INDIRECT("Y6")+INDIRECT("Z6")+INDIRECT("AA6")</f>
        <v>0</v>
      </c>
      <c r="O6" s="6">
        <f ca="1">INDIRECT("AB6")+INDIRECT("AC6")+INDIRECT("AD6")+INDIRECT("AE6")+INDIRECT("AF6")+INDIRECT("AG6")+INDIRECT("AH6")+INDIRECT("AI6")</f>
        <v>2700</v>
      </c>
      <c r="P6" s="6">
        <f ca="1">INDIRECT("AJ6")+INDIRECT("AK6")+INDIRECT("AL6")+INDIRECT("AM6")+INDIRECT("AN6")+INDIRECT("AO6")+INDIRECT("AP6")+INDIRECT("AQ6")</f>
        <v>0</v>
      </c>
      <c r="Q6" s="6">
        <f ca="1">INDIRECT("AR6")+INDIRECT("AS6")+INDIRECT("AT6")+INDIRECT("AU6")+INDIRECT("AV6")+INDIRECT("AW6")+INDIRECT("AX6")+INDIRECT("AY6")</f>
        <v>0</v>
      </c>
      <c r="R6" s="6">
        <f ca="1">INDIRECT("AZ6")+INDIRECT("BA6")+INDIRECT("BB6")+INDIRECT("BC6")+INDIRECT("BD6")+INDIRECT("BE6")+INDIRECT("BF6")+INDIRECT("BG6")</f>
        <v>0</v>
      </c>
      <c r="S6" s="6">
        <f ca="1">INDIRECT("BH6")+INDIRECT("BI6")+INDIRECT("BJ6")+INDIRECT("BK6")+INDIRECT("BL6")+INDIRECT("BM6")+INDIRECT("BN6")+INDIRECT("BO6")</f>
        <v>0</v>
      </c>
      <c r="T6" s="28"/>
      <c r="U6" s="29"/>
      <c r="V6" s="29"/>
      <c r="W6" s="29"/>
      <c r="X6" s="29"/>
      <c r="Y6" s="29"/>
      <c r="Z6" s="29"/>
      <c r="AA6" s="29"/>
      <c r="AB6" s="28"/>
      <c r="AC6" s="29"/>
      <c r="AD6" s="29">
        <v>2700</v>
      </c>
      <c r="AE6" s="29"/>
      <c r="AF6" s="29"/>
      <c r="AG6" s="29"/>
      <c r="AH6" s="29"/>
      <c r="AI6" s="29"/>
      <c r="AJ6" s="28"/>
      <c r="AK6" s="29"/>
      <c r="AL6" s="29"/>
      <c r="AM6" s="29"/>
      <c r="AN6" s="29"/>
      <c r="AO6" s="29"/>
      <c r="AP6" s="29"/>
      <c r="AQ6" s="29"/>
      <c r="AR6" s="28"/>
      <c r="AS6" s="29"/>
      <c r="AT6" s="29"/>
      <c r="AU6" s="29"/>
      <c r="AV6" s="29"/>
      <c r="AW6" s="29"/>
      <c r="AX6" s="29"/>
      <c r="AY6" s="29"/>
      <c r="AZ6" s="28"/>
      <c r="BA6" s="29"/>
      <c r="BB6" s="29"/>
      <c r="BC6" s="29"/>
      <c r="BD6" s="29"/>
      <c r="BE6" s="29"/>
      <c r="BF6" s="29"/>
      <c r="BG6" s="29"/>
      <c r="BH6" s="28"/>
      <c r="BI6" s="29"/>
      <c r="BJ6" s="29"/>
      <c r="BK6" s="29"/>
      <c r="BL6" s="29"/>
      <c r="BM6" s="29"/>
      <c r="BN6" s="29"/>
      <c r="BO6" s="29"/>
      <c r="BP6" s="9">
        <v>0</v>
      </c>
      <c r="BQ6" s="1" t="s">
        <v>0</v>
      </c>
      <c r="BR6" s="1" t="s">
        <v>0</v>
      </c>
      <c r="BS6" s="1" t="s">
        <v>0</v>
      </c>
      <c r="BT6" s="1" t="s">
        <v>0</v>
      </c>
      <c r="BU6" s="1" t="s">
        <v>0</v>
      </c>
      <c r="BW6" s="1">
        <f ca="1">INDIRECT("T6")+2*INDIRECT("AB6")+3*INDIRECT("AJ6")+4*INDIRECT("AR6")+5*INDIRECT("AZ6")+6*INDIRECT("BH6")</f>
        <v>0</v>
      </c>
      <c r="BX6" s="1">
        <v>0</v>
      </c>
      <c r="BY6" s="1">
        <f ca="1">INDIRECT("U6")+2*INDIRECT("AC6")+3*INDIRECT("AK6")+4*INDIRECT("AS6")+5*INDIRECT("BA6")+6*INDIRECT("BI6")</f>
        <v>0</v>
      </c>
      <c r="BZ6" s="1">
        <v>0</v>
      </c>
      <c r="CA6" s="1">
        <f ca="1">INDIRECT("V6")+2*INDIRECT("AD6")+3*INDIRECT("AL6")+4*INDIRECT("AT6")+5*INDIRECT("BB6")+6*INDIRECT("BJ6")</f>
        <v>5400</v>
      </c>
      <c r="CB6" s="1">
        <v>5400</v>
      </c>
      <c r="CC6" s="1">
        <f ca="1">INDIRECT("W6")+2*INDIRECT("AE6")+3*INDIRECT("AM6")+4*INDIRECT("AU6")+5*INDIRECT("BC6")+6*INDIRECT("BK6")</f>
        <v>0</v>
      </c>
      <c r="CD6" s="1">
        <v>0</v>
      </c>
      <c r="CE6" s="1">
        <f ca="1">INDIRECT("X6")+2*INDIRECT("AF6")+3*INDIRECT("AN6")+4*INDIRECT("AV6")+5*INDIRECT("BD6")+6*INDIRECT("BL6")</f>
        <v>0</v>
      </c>
      <c r="CF6" s="1">
        <v>0</v>
      </c>
      <c r="CG6" s="1">
        <f ca="1">INDIRECT("Y6")+2*INDIRECT("AG6")+3*INDIRECT("AO6")+4*INDIRECT("AW6")+5*INDIRECT("BE6")+6*INDIRECT("BM6")</f>
        <v>0</v>
      </c>
      <c r="CH6" s="1">
        <v>0</v>
      </c>
      <c r="CI6" s="1">
        <f ca="1">INDIRECT("Z6")+2*INDIRECT("AH6")+3*INDIRECT("AP6")+4*INDIRECT("AX6")+5*INDIRECT("BF6")+6*INDIRECT("BN6")</f>
        <v>0</v>
      </c>
      <c r="CJ6" s="1">
        <v>0</v>
      </c>
      <c r="CK6" s="1">
        <f ca="1">INDIRECT("AA6")+2*INDIRECT("AI6")+3*INDIRECT("AQ6")+4*INDIRECT("AY6")+5*INDIRECT("BG6")+6*INDIRECT("BO6")</f>
        <v>0</v>
      </c>
      <c r="CL6" s="1">
        <v>0</v>
      </c>
      <c r="CM6" s="1">
        <f ca="1">INDIRECT("T6")+2*INDIRECT("U6")+3*INDIRECT("V6")+4*INDIRECT("W6")+5*INDIRECT("X6")+6*INDIRECT("Y6")+7*INDIRECT("Z6")+8*INDIRECT("AA6")</f>
        <v>0</v>
      </c>
      <c r="CN6" s="1">
        <v>0</v>
      </c>
      <c r="CO6" s="1">
        <f ca="1">INDIRECT("AB6")+2*INDIRECT("AC6")+3*INDIRECT("AD6")+4*INDIRECT("AE6")+5*INDIRECT("AF6")+6*INDIRECT("AG6")+7*INDIRECT("AH6")+8*INDIRECT("AI6")</f>
        <v>8100</v>
      </c>
      <c r="CP6" s="1">
        <v>8100</v>
      </c>
      <c r="CQ6" s="1">
        <f ca="1">INDIRECT("AJ6")+2*INDIRECT("AK6")+3*INDIRECT("AL6")+4*INDIRECT("AM6")+5*INDIRECT("AN6")+6*INDIRECT("AO6")+7*INDIRECT("AP6")+8*INDIRECT("AQ6")</f>
        <v>0</v>
      </c>
      <c r="CR6" s="1">
        <v>0</v>
      </c>
      <c r="CS6" s="1">
        <f ca="1">INDIRECT("AR6")+2*INDIRECT("AS6")+3*INDIRECT("AT6")+4*INDIRECT("AU6")+5*INDIRECT("AV6")+6*INDIRECT("AW6")+7*INDIRECT("AX6")+8*INDIRECT("AY6")</f>
        <v>0</v>
      </c>
      <c r="CT6" s="1">
        <v>0</v>
      </c>
      <c r="CU6" s="1">
        <f ca="1">INDIRECT("AZ6")+2*INDIRECT("BA6")+3*INDIRECT("BB6")+4*INDIRECT("BC6")+5*INDIRECT("BD6")+6*INDIRECT("BE6")+7*INDIRECT("BF6")+8*INDIRECT("BG6")</f>
        <v>0</v>
      </c>
      <c r="CV6" s="1">
        <v>0</v>
      </c>
      <c r="CW6" s="1">
        <f ca="1">INDIRECT("BH6")+2*INDIRECT("BI6")+3*INDIRECT("BJ6")+4*INDIRECT("BK6")+5*INDIRECT("BL6")+6*INDIRECT("BM6")+7*INDIRECT("BN6")+8*INDIRECT("BO6")</f>
        <v>0</v>
      </c>
      <c r="CX6" s="1">
        <v>0</v>
      </c>
    </row>
    <row r="7" spans="1:102" ht="11.25">
      <c r="A7" s="1" t="s">
        <v>0</v>
      </c>
      <c r="B7" s="1" t="s">
        <v>0</v>
      </c>
      <c r="C7" s="1" t="s">
        <v>0</v>
      </c>
      <c r="D7" s="1" t="s">
        <v>0</v>
      </c>
      <c r="E7" s="1" t="s">
        <v>8</v>
      </c>
      <c r="F7" s="7">
        <f ca="1">INDIRECT("T7")+INDIRECT("AB7")+INDIRECT("AJ7")+INDIRECT("AR7")+INDIRECT("AZ7")+INDIRECT("BH7")</f>
        <v>910</v>
      </c>
      <c r="G7" s="6">
        <f ca="1">INDIRECT("U7")+INDIRECT("AC7")+INDIRECT("AK7")+INDIRECT("AS7")+INDIRECT("BA7")+INDIRECT("BI7")</f>
        <v>0</v>
      </c>
      <c r="H7" s="6">
        <f ca="1">INDIRECT("V7")+INDIRECT("AD7")+INDIRECT("AL7")+INDIRECT("AT7")+INDIRECT("BB7")+INDIRECT("BJ7")</f>
        <v>590</v>
      </c>
      <c r="I7" s="6">
        <f ca="1">INDIRECT("W7")+INDIRECT("AE7")+INDIRECT("AM7")+INDIRECT("AU7")+INDIRECT("BC7")+INDIRECT("BK7")</f>
        <v>0</v>
      </c>
      <c r="J7" s="6">
        <f ca="1">INDIRECT("X7")+INDIRECT("AF7")+INDIRECT("AN7")+INDIRECT("AV7")+INDIRECT("BD7")+INDIRECT("BL7")</f>
        <v>0</v>
      </c>
      <c r="K7" s="6">
        <f ca="1">INDIRECT("Y7")+INDIRECT("AG7")+INDIRECT("AO7")+INDIRECT("AW7")+INDIRECT("BE7")+INDIRECT("BM7")</f>
        <v>0</v>
      </c>
      <c r="L7" s="6">
        <f ca="1">INDIRECT("Z7")+INDIRECT("AH7")+INDIRECT("AP7")+INDIRECT("AX7")+INDIRECT("BF7")+INDIRECT("BN7")</f>
        <v>0</v>
      </c>
      <c r="M7" s="6">
        <f ca="1">INDIRECT("AA7")+INDIRECT("AI7")+INDIRECT("AQ7")+INDIRECT("AY7")+INDIRECT("BG7")+INDIRECT("BO7")</f>
        <v>0</v>
      </c>
      <c r="N7" s="7">
        <f ca="1">INDIRECT("T7")+INDIRECT("U7")+INDIRECT("V7")+INDIRECT("W7")+INDIRECT("X7")+INDIRECT("Y7")+INDIRECT("Z7")+INDIRECT("AA7")</f>
        <v>0</v>
      </c>
      <c r="O7" s="6">
        <f ca="1">INDIRECT("AB7")+INDIRECT("AC7")+INDIRECT("AD7")+INDIRECT("AE7")+INDIRECT("AF7")+INDIRECT("AG7")+INDIRECT("AH7")+INDIRECT("AI7")</f>
        <v>590</v>
      </c>
      <c r="P7" s="6">
        <f ca="1">INDIRECT("AJ7")+INDIRECT("AK7")+INDIRECT("AL7")+INDIRECT("AM7")+INDIRECT("AN7")+INDIRECT("AO7")+INDIRECT("AP7")+INDIRECT("AQ7")</f>
        <v>450</v>
      </c>
      <c r="Q7" s="6">
        <f ca="1">INDIRECT("AR7")+INDIRECT("AS7")+INDIRECT("AT7")+INDIRECT("AU7")+INDIRECT("AV7")+INDIRECT("AW7")+INDIRECT("AX7")+INDIRECT("AY7")</f>
        <v>460</v>
      </c>
      <c r="R7" s="6">
        <f ca="1">INDIRECT("AZ7")+INDIRECT("BA7")+INDIRECT("BB7")+INDIRECT("BC7")+INDIRECT("BD7")+INDIRECT("BE7")+INDIRECT("BF7")+INDIRECT("BG7")</f>
        <v>0</v>
      </c>
      <c r="S7" s="6">
        <f ca="1">INDIRECT("BH7")+INDIRECT("BI7")+INDIRECT("BJ7")+INDIRECT("BK7")+INDIRECT("BL7")+INDIRECT("BM7")+INDIRECT("BN7")+INDIRECT("BO7")</f>
        <v>0</v>
      </c>
      <c r="T7" s="28"/>
      <c r="U7" s="29"/>
      <c r="V7" s="29"/>
      <c r="W7" s="29"/>
      <c r="X7" s="29"/>
      <c r="Y7" s="29"/>
      <c r="Z7" s="29"/>
      <c r="AA7" s="29"/>
      <c r="AB7" s="28"/>
      <c r="AC7" s="29"/>
      <c r="AD7" s="29">
        <v>590</v>
      </c>
      <c r="AE7" s="29"/>
      <c r="AF7" s="29"/>
      <c r="AG7" s="29"/>
      <c r="AH7" s="29"/>
      <c r="AI7" s="29"/>
      <c r="AJ7" s="28">
        <v>450</v>
      </c>
      <c r="AK7" s="29"/>
      <c r="AL7" s="29"/>
      <c r="AM7" s="29"/>
      <c r="AN7" s="29"/>
      <c r="AO7" s="29"/>
      <c r="AP7" s="29"/>
      <c r="AQ7" s="29"/>
      <c r="AR7" s="28">
        <v>460</v>
      </c>
      <c r="AS7" s="29"/>
      <c r="AT7" s="29"/>
      <c r="AU7" s="29"/>
      <c r="AV7" s="29"/>
      <c r="AW7" s="29"/>
      <c r="AX7" s="29"/>
      <c r="AY7" s="29"/>
      <c r="AZ7" s="28"/>
      <c r="BA7" s="29"/>
      <c r="BB7" s="29"/>
      <c r="BC7" s="29"/>
      <c r="BD7" s="29"/>
      <c r="BE7" s="29"/>
      <c r="BF7" s="29"/>
      <c r="BG7" s="29"/>
      <c r="BH7" s="28"/>
      <c r="BI7" s="29"/>
      <c r="BJ7" s="29"/>
      <c r="BK7" s="29"/>
      <c r="BL7" s="29"/>
      <c r="BM7" s="29"/>
      <c r="BN7" s="29"/>
      <c r="BO7" s="29"/>
      <c r="BP7" s="9">
        <v>0</v>
      </c>
      <c r="BQ7" s="1" t="s">
        <v>0</v>
      </c>
      <c r="BR7" s="1" t="s">
        <v>0</v>
      </c>
      <c r="BS7" s="1" t="s">
        <v>0</v>
      </c>
      <c r="BT7" s="1" t="s">
        <v>0</v>
      </c>
      <c r="BU7" s="1" t="s">
        <v>0</v>
      </c>
      <c r="BW7" s="1">
        <f ca="1">INDIRECT("T7")+2*INDIRECT("AB7")+3*INDIRECT("AJ7")+4*INDIRECT("AR7")+5*INDIRECT("AZ7")+6*INDIRECT("BH7")</f>
        <v>3190</v>
      </c>
      <c r="BX7" s="1">
        <v>3190</v>
      </c>
      <c r="BY7" s="1">
        <f ca="1">INDIRECT("U7")+2*INDIRECT("AC7")+3*INDIRECT("AK7")+4*INDIRECT("AS7")+5*INDIRECT("BA7")+6*INDIRECT("BI7")</f>
        <v>0</v>
      </c>
      <c r="BZ7" s="1">
        <v>0</v>
      </c>
      <c r="CA7" s="1">
        <f ca="1">INDIRECT("V7")+2*INDIRECT("AD7")+3*INDIRECT("AL7")+4*INDIRECT("AT7")+5*INDIRECT("BB7")+6*INDIRECT("BJ7")</f>
        <v>1180</v>
      </c>
      <c r="CB7" s="1">
        <v>1180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1770</v>
      </c>
      <c r="CP7" s="1">
        <v>1770</v>
      </c>
      <c r="CQ7" s="1">
        <f ca="1">INDIRECT("AJ7")+2*INDIRECT("AK7")+3*INDIRECT("AL7")+4*INDIRECT("AM7")+5*INDIRECT("AN7")+6*INDIRECT("AO7")+7*INDIRECT("AP7")+8*INDIRECT("AQ7")</f>
        <v>450</v>
      </c>
      <c r="CR7" s="1">
        <v>450</v>
      </c>
      <c r="CS7" s="1">
        <f ca="1">INDIRECT("AR7")+2*INDIRECT("AS7")+3*INDIRECT("AT7")+4*INDIRECT("AU7")+5*INDIRECT("AV7")+6*INDIRECT("AW7")+7*INDIRECT("AX7")+8*INDIRECT("AY7")</f>
        <v>460</v>
      </c>
      <c r="CT7" s="1">
        <v>460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0</v>
      </c>
      <c r="C8" s="1" t="s">
        <v>0</v>
      </c>
      <c r="D8" s="1" t="s">
        <v>0</v>
      </c>
      <c r="E8" s="1" t="s">
        <v>9</v>
      </c>
      <c r="F8" s="7">
        <f ca="1">INDIRECT("T8")+INDIRECT("AB8")+INDIRECT("AJ8")+INDIRECT("AR8")+INDIRECT("AZ8")+INDIRECT("BH8")</f>
        <v>0</v>
      </c>
      <c r="G8" s="6">
        <f ca="1">INDIRECT("U8")+INDIRECT("AC8")+INDIRECT("AK8")+INDIRECT("AS8")+INDIRECT("BA8")+INDIRECT("BI8")</f>
        <v>0</v>
      </c>
      <c r="H8" s="6">
        <f ca="1">INDIRECT("V8")+INDIRECT("AD8")+INDIRECT("AL8")+INDIRECT("AT8")+INDIRECT("BB8")+INDIRECT("BJ8")</f>
        <v>1200</v>
      </c>
      <c r="I8" s="6">
        <f ca="1">INDIRECT("W8")+INDIRECT("AE8")+INDIRECT("AM8")+INDIRECT("AU8")+INDIRECT("BC8")+INDIRECT("BK8")</f>
        <v>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1200</v>
      </c>
      <c r="P8" s="6">
        <f ca="1">INDIRECT("AJ8")+INDIRECT("AK8")+INDIRECT("AL8")+INDIRECT("AM8")+INDIRECT("AN8")+INDIRECT("AO8")+INDIRECT("AP8")+INDIRECT("AQ8")</f>
        <v>0</v>
      </c>
      <c r="Q8" s="6">
        <f ca="1">INDIRECT("AR8")+INDIRECT("AS8")+INDIRECT("AT8")+INDIRECT("AU8")+INDIRECT("AV8")+INDIRECT("AW8")+INDIRECT("AX8")+INDIRECT("AY8")</f>
        <v>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v>1200</v>
      </c>
      <c r="AE8" s="29"/>
      <c r="AF8" s="29"/>
      <c r="AG8" s="29"/>
      <c r="AH8" s="29"/>
      <c r="AI8" s="29"/>
      <c r="AJ8" s="28"/>
      <c r="AK8" s="29"/>
      <c r="AL8" s="29"/>
      <c r="AM8" s="29"/>
      <c r="AN8" s="29"/>
      <c r="AO8" s="29"/>
      <c r="AP8" s="29"/>
      <c r="AQ8" s="29"/>
      <c r="AR8" s="28"/>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2400</v>
      </c>
      <c r="CB8" s="1">
        <v>2400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3600</v>
      </c>
      <c r="CP8" s="1">
        <v>3600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0</v>
      </c>
      <c r="E9" s="1" t="s">
        <v>10</v>
      </c>
      <c r="F9" s="7">
        <f ca="1">INDIRECT("T9")+INDIRECT("AB9")+INDIRECT("AJ9")+INDIRECT("AR9")+INDIRECT("AZ9")+INDIRECT("BH9")</f>
        <v>400</v>
      </c>
      <c r="G9" s="6">
        <f ca="1">INDIRECT("U9")+INDIRECT("AC9")+INDIRECT("AK9")+INDIRECT("AS9")+INDIRECT("BA9")+INDIRECT("BI9")</f>
        <v>0</v>
      </c>
      <c r="H9" s="6">
        <f ca="1">INDIRECT("V9")+INDIRECT("AD9")+INDIRECT("AL9")+INDIRECT("AT9")+INDIRECT("BB9")+INDIRECT("BJ9")</f>
        <v>0</v>
      </c>
      <c r="I9" s="6">
        <f ca="1">INDIRECT("W9")+INDIRECT("AE9")+INDIRECT("AM9")+INDIRECT("AU9")+INDIRECT("BC9")+INDIRECT("BK9")</f>
        <v>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400</v>
      </c>
      <c r="O9" s="6">
        <f ca="1">INDIRECT("AB9")+INDIRECT("AC9")+INDIRECT("AD9")+INDIRECT("AE9")+INDIRECT("AF9")+INDIRECT("AG9")+INDIRECT("AH9")+INDIRECT("AI9")</f>
        <v>0</v>
      </c>
      <c r="P9" s="6">
        <f ca="1">INDIRECT("AJ9")+INDIRECT("AK9")+INDIRECT("AL9")+INDIRECT("AM9")+INDIRECT("AN9")+INDIRECT("AO9")+INDIRECT("AP9")+INDIRECT("AQ9")</f>
        <v>0</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v>400</v>
      </c>
      <c r="U9" s="29"/>
      <c r="V9" s="29"/>
      <c r="W9" s="29"/>
      <c r="X9" s="29"/>
      <c r="Y9" s="29"/>
      <c r="Z9" s="29"/>
      <c r="AA9" s="29"/>
      <c r="AB9" s="28"/>
      <c r="AC9" s="29"/>
      <c r="AD9" s="29"/>
      <c r="AE9" s="29"/>
      <c r="AF9" s="29"/>
      <c r="AG9" s="29"/>
      <c r="AH9" s="29"/>
      <c r="AI9" s="29"/>
      <c r="AJ9" s="28"/>
      <c r="AK9" s="29"/>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400</v>
      </c>
      <c r="BX9" s="1">
        <v>400</v>
      </c>
      <c r="BY9" s="1">
        <f ca="1">INDIRECT("U9")+2*INDIRECT("AC9")+3*INDIRECT("AK9")+4*INDIRECT("AS9")+5*INDIRECT("BA9")+6*INDIRECT("BI9")</f>
        <v>0</v>
      </c>
      <c r="BZ9" s="1">
        <v>0</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400</v>
      </c>
      <c r="CN9" s="1">
        <v>400</v>
      </c>
      <c r="CO9" s="1">
        <f ca="1">INDIRECT("AB9")+2*INDIRECT("AC9")+3*INDIRECT("AD9")+4*INDIRECT("AE9")+5*INDIRECT("AF9")+6*INDIRECT("AG9")+7*INDIRECT("AH9")+8*INDIRECT("AI9")</f>
        <v>0</v>
      </c>
      <c r="CP9" s="1">
        <v>0</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1" t="s">
        <v>0</v>
      </c>
      <c r="B10" s="1" t="s">
        <v>0</v>
      </c>
      <c r="C10" s="1" t="s">
        <v>0</v>
      </c>
      <c r="D10" s="1" t="s">
        <v>0</v>
      </c>
      <c r="E10" s="1" t="s">
        <v>11</v>
      </c>
      <c r="F10" s="7">
        <f>SUM(F4:F9)</f>
        <v>1310</v>
      </c>
      <c r="G10" s="6">
        <f>SUM(G4:G9)</f>
        <v>0</v>
      </c>
      <c r="H10" s="6">
        <f>SUM(H4:H9)</f>
        <v>7790</v>
      </c>
      <c r="I10" s="6">
        <f>SUM(I4:I9)</f>
        <v>0</v>
      </c>
      <c r="J10" s="6">
        <f>SUM(J4:J9)</f>
        <v>0</v>
      </c>
      <c r="K10" s="6">
        <f>SUM(K4:K9)</f>
        <v>0</v>
      </c>
      <c r="L10" s="6">
        <f>SUM(L4:L9)</f>
        <v>0</v>
      </c>
      <c r="M10" s="6">
        <f>SUM(M4:M9)</f>
        <v>0</v>
      </c>
      <c r="N10" s="7">
        <f>SUM(N4:N9)</f>
        <v>400</v>
      </c>
      <c r="O10" s="6">
        <f>SUM(O4:O9)</f>
        <v>7790</v>
      </c>
      <c r="P10" s="6">
        <f>SUM(P4:P9)</f>
        <v>450</v>
      </c>
      <c r="Q10" s="6">
        <f>SUM(Q4:Q9)</f>
        <v>460</v>
      </c>
      <c r="R10" s="6">
        <f>SUM(R4:R9)</f>
        <v>0</v>
      </c>
      <c r="S10" s="6">
        <f>SUM(S4:S9)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HYPERLINK("http://www.dot.ca.gov/hq/transprog/stip2004/ff_sheets/11-7402.xls","7402")</f>
        <v>7402</v>
      </c>
      <c r="C12" s="30" t="s">
        <v>0</v>
      </c>
      <c r="D12" s="30" t="s">
        <v>12</v>
      </c>
      <c r="E12" s="30" t="s">
        <v>6</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473</v>
      </c>
      <c r="I12" s="33">
        <f ca="1">INDIRECT("W12")+INDIRECT("AE12")+INDIRECT("AM12")+INDIRECT("AU12")+INDIRECT("BC12")+INDIRECT("BK12")</f>
        <v>474</v>
      </c>
      <c r="J12" s="33">
        <f ca="1">INDIRECT("X12")+INDIRECT("AF12")+INDIRECT("AN12")+INDIRECT("AV12")+INDIRECT("BD12")+INDIRECT("BL12")</f>
        <v>474</v>
      </c>
      <c r="K12" s="33">
        <f ca="1">INDIRECT("Y12")+INDIRECT("AG12")+INDIRECT("AO12")+INDIRECT("AW12")+INDIRECT("BE12")+INDIRECT("BM12")</f>
        <v>474</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1895</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v>473</v>
      </c>
      <c r="AE12" s="35">
        <v>474</v>
      </c>
      <c r="AF12" s="35">
        <v>474</v>
      </c>
      <c r="AG12" s="35">
        <v>474</v>
      </c>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11000000056</v>
      </c>
      <c r="BQ12" s="1" t="s">
        <v>6</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946</v>
      </c>
      <c r="CB12" s="1">
        <v>946</v>
      </c>
      <c r="CC12" s="1">
        <f ca="1">INDIRECT("W12")+2*INDIRECT("AE12")+3*INDIRECT("AM12")+4*INDIRECT("AU12")+5*INDIRECT("BC12")+6*INDIRECT("BK12")</f>
        <v>948</v>
      </c>
      <c r="CD12" s="1">
        <v>948</v>
      </c>
      <c r="CE12" s="1">
        <f ca="1">INDIRECT("X12")+2*INDIRECT("AF12")+3*INDIRECT("AN12")+4*INDIRECT("AV12")+5*INDIRECT("BD12")+6*INDIRECT("BL12")</f>
        <v>948</v>
      </c>
      <c r="CF12" s="1">
        <v>948</v>
      </c>
      <c r="CG12" s="1">
        <f ca="1">INDIRECT("Y12")+2*INDIRECT("AG12")+3*INDIRECT("AO12")+4*INDIRECT("AW12")+5*INDIRECT("BE12")+6*INDIRECT("BM12")</f>
        <v>948</v>
      </c>
      <c r="CH12" s="1">
        <v>948</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8529</v>
      </c>
      <c r="CP12" s="1">
        <v>8529</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13</v>
      </c>
      <c r="C13" s="1" t="s">
        <v>0</v>
      </c>
      <c r="D13" s="1" t="s">
        <v>14</v>
      </c>
      <c r="E13" s="1" t="s">
        <v>11</v>
      </c>
      <c r="F13" s="7">
        <f>SUM(F12:F12)</f>
        <v>0</v>
      </c>
      <c r="G13" s="6">
        <f>SUM(G12:G12)</f>
        <v>0</v>
      </c>
      <c r="H13" s="6">
        <f>SUM(H12:H12)</f>
        <v>473</v>
      </c>
      <c r="I13" s="6">
        <f>SUM(I12:I12)</f>
        <v>474</v>
      </c>
      <c r="J13" s="6">
        <f>SUM(J12:J12)</f>
        <v>474</v>
      </c>
      <c r="K13" s="6">
        <f>SUM(K12:K12)</f>
        <v>474</v>
      </c>
      <c r="L13" s="6">
        <f>SUM(L12:L12)</f>
        <v>0</v>
      </c>
      <c r="M13" s="6">
        <f>SUM(M12:M12)</f>
        <v>0</v>
      </c>
      <c r="N13" s="7">
        <f>SUM(N12:N12)</f>
        <v>0</v>
      </c>
      <c r="O13" s="6">
        <f>SUM(O12:O12)</f>
        <v>1895</v>
      </c>
      <c r="P13" s="6">
        <f>SUM(P12:P12)</f>
        <v>0</v>
      </c>
      <c r="Q13" s="6">
        <f>SUM(Q12:Q12)</f>
        <v>0</v>
      </c>
      <c r="R13" s="6">
        <f>SUM(R12:R12)</f>
        <v>0</v>
      </c>
      <c r="S13" s="6">
        <f>SUM(S12:S12)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73" ht="11.25">
      <c r="A14" s="25"/>
      <c r="B14" s="25"/>
      <c r="C14" s="27" t="s">
        <v>108</v>
      </c>
      <c r="D14" s="26"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102" ht="11.25">
      <c r="A15" s="30" t="s">
        <v>1</v>
      </c>
      <c r="B15" s="31" t="str">
        <f>HYPERLINK("http://www.dot.ca.gov/hq/transprog/stip2004/ff_sheets/11-7404.xls","7404")</f>
        <v>7404</v>
      </c>
      <c r="C15" s="30" t="s">
        <v>0</v>
      </c>
      <c r="D15" s="30" t="s">
        <v>12</v>
      </c>
      <c r="E15" s="30" t="s">
        <v>6</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1688</v>
      </c>
      <c r="I15" s="33">
        <f ca="1">INDIRECT("W15")+INDIRECT("AE15")+INDIRECT("AM15")+INDIRECT("AU15")+INDIRECT("BC15")+INDIRECT("BK15")</f>
        <v>1738</v>
      </c>
      <c r="J15" s="33">
        <f ca="1">INDIRECT("X15")+INDIRECT("AF15")+INDIRECT("AN15")+INDIRECT("AV15")+INDIRECT("BD15")+INDIRECT("BL15")</f>
        <v>1792</v>
      </c>
      <c r="K15" s="33">
        <f ca="1">INDIRECT("Y15")+INDIRECT("AG15")+INDIRECT("AO15")+INDIRECT("AW15")+INDIRECT("BE15")+INDIRECT("BM15")</f>
        <v>1824</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7042</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v>1688</v>
      </c>
      <c r="AE15" s="35">
        <v>1738</v>
      </c>
      <c r="AF15" s="35">
        <v>1792</v>
      </c>
      <c r="AG15" s="35">
        <v>1824</v>
      </c>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11000000058</v>
      </c>
      <c r="BQ15" s="1" t="s">
        <v>6</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3376</v>
      </c>
      <c r="CB15" s="1">
        <v>3376</v>
      </c>
      <c r="CC15" s="1">
        <f ca="1">INDIRECT("W15")+2*INDIRECT("AE15")+3*INDIRECT("AM15")+4*INDIRECT("AU15")+5*INDIRECT("BC15")+6*INDIRECT("BK15")</f>
        <v>3476</v>
      </c>
      <c r="CD15" s="1">
        <v>3476</v>
      </c>
      <c r="CE15" s="1">
        <f ca="1">INDIRECT("X15")+2*INDIRECT("AF15")+3*INDIRECT("AN15")+4*INDIRECT("AV15")+5*INDIRECT("BD15")+6*INDIRECT("BL15")</f>
        <v>3584</v>
      </c>
      <c r="CF15" s="1">
        <v>3584</v>
      </c>
      <c r="CG15" s="1">
        <f ca="1">INDIRECT("Y15")+2*INDIRECT("AG15")+3*INDIRECT("AO15")+4*INDIRECT("AW15")+5*INDIRECT("BE15")+6*INDIRECT("BM15")</f>
        <v>3648</v>
      </c>
      <c r="CH15" s="1">
        <v>3648</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31920</v>
      </c>
      <c r="CP15" s="1">
        <v>31920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1" t="s">
        <v>0</v>
      </c>
      <c r="B16" s="1" t="s">
        <v>15</v>
      </c>
      <c r="C16" s="1" t="s">
        <v>0</v>
      </c>
      <c r="D16" s="1" t="s">
        <v>16</v>
      </c>
      <c r="E16" s="1" t="s">
        <v>11</v>
      </c>
      <c r="F16" s="7">
        <f>SUM(F15:F15)</f>
        <v>0</v>
      </c>
      <c r="G16" s="6">
        <f>SUM(G15:G15)</f>
        <v>0</v>
      </c>
      <c r="H16" s="6">
        <f>SUM(H15:H15)</f>
        <v>1688</v>
      </c>
      <c r="I16" s="6">
        <f>SUM(I15:I15)</f>
        <v>1738</v>
      </c>
      <c r="J16" s="6">
        <f>SUM(J15:J15)</f>
        <v>1792</v>
      </c>
      <c r="K16" s="6">
        <f>SUM(K15:K15)</f>
        <v>1824</v>
      </c>
      <c r="L16" s="6">
        <f>SUM(L15:L15)</f>
        <v>0</v>
      </c>
      <c r="M16" s="6">
        <f>SUM(M15:M15)</f>
        <v>0</v>
      </c>
      <c r="N16" s="7">
        <f>SUM(N15:N15)</f>
        <v>0</v>
      </c>
      <c r="O16" s="6">
        <f>SUM(O15:O15)</f>
        <v>7042</v>
      </c>
      <c r="P16" s="6">
        <f>SUM(P15:P15)</f>
        <v>0</v>
      </c>
      <c r="Q16" s="6">
        <f>SUM(Q15:Q15)</f>
        <v>0</v>
      </c>
      <c r="R16" s="6">
        <f>SUM(R15:R15)</f>
        <v>0</v>
      </c>
      <c r="S16" s="6">
        <f>SUM(S15:S15)</f>
        <v>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73" ht="11.25">
      <c r="A17" s="25"/>
      <c r="B17" s="25"/>
      <c r="C17" s="27" t="s">
        <v>108</v>
      </c>
      <c r="D17" s="26"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102" ht="11.25">
      <c r="A18" s="30" t="s">
        <v>1</v>
      </c>
      <c r="B18" s="31" t="str">
        <f>HYPERLINK("http://www.dot.ca.gov/hq/transprog/stip2004/ff_sheets/11-7401b.xls","7401B")</f>
        <v>7401B</v>
      </c>
      <c r="C18" s="30" t="s">
        <v>0</v>
      </c>
      <c r="D18" s="30" t="s">
        <v>12</v>
      </c>
      <c r="E18" s="30" t="s">
        <v>6</v>
      </c>
      <c r="F18" s="32">
        <f ca="1">INDIRECT("T18")+INDIRECT("AB18")+INDIRECT("AJ18")+INDIRECT("AR18")+INDIRECT("AZ18")+INDIRECT("BH18")</f>
        <v>0</v>
      </c>
      <c r="G18" s="33">
        <f ca="1">INDIRECT("U18")+INDIRECT("AC18")+INDIRECT("AK18")+INDIRECT("AS18")+INDIRECT("BA18")+INDIRECT("BI18")</f>
        <v>0</v>
      </c>
      <c r="H18" s="33">
        <f ca="1">INDIRECT("V18")+INDIRECT("AD18")+INDIRECT("AL18")+INDIRECT("AT18")+INDIRECT("BB18")+INDIRECT("BJ18")</f>
        <v>1476</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0</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1476</v>
      </c>
      <c r="P18" s="33">
        <f ca="1">INDIRECT("AJ18")+INDIRECT("AK18")+INDIRECT("AL18")+INDIRECT("AM18")+INDIRECT("AN18")+INDIRECT("AO18")+INDIRECT("AP18")+INDIRECT("AQ18")</f>
        <v>0</v>
      </c>
      <c r="Q18" s="33">
        <f ca="1">INDIRECT("AR18")+INDIRECT("AS18")+INDIRECT("AT18")+INDIRECT("AU18")+INDIRECT("AV18")+INDIRECT("AW18")+INDIRECT("AX18")+INDIRECT("AY18")</f>
        <v>0</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c r="AC18" s="35"/>
      <c r="AD18" s="35">
        <v>1476</v>
      </c>
      <c r="AE18" s="35"/>
      <c r="AF18" s="35"/>
      <c r="AG18" s="35"/>
      <c r="AH18" s="35"/>
      <c r="AI18" s="35"/>
      <c r="AJ18" s="34"/>
      <c r="AK18" s="35"/>
      <c r="AL18" s="35"/>
      <c r="AM18" s="35"/>
      <c r="AN18" s="35"/>
      <c r="AO18" s="35"/>
      <c r="AP18" s="35"/>
      <c r="AQ18" s="35"/>
      <c r="AR18" s="34"/>
      <c r="AS18" s="35"/>
      <c r="AT18" s="35"/>
      <c r="AU18" s="35"/>
      <c r="AV18" s="35"/>
      <c r="AW18" s="35"/>
      <c r="AX18" s="35"/>
      <c r="AY18" s="35"/>
      <c r="AZ18" s="34"/>
      <c r="BA18" s="35"/>
      <c r="BB18" s="35"/>
      <c r="BC18" s="35"/>
      <c r="BD18" s="35"/>
      <c r="BE18" s="35"/>
      <c r="BF18" s="35"/>
      <c r="BG18" s="35"/>
      <c r="BH18" s="34"/>
      <c r="BI18" s="35"/>
      <c r="BJ18" s="35"/>
      <c r="BK18" s="35"/>
      <c r="BL18" s="35"/>
      <c r="BM18" s="35"/>
      <c r="BN18" s="35"/>
      <c r="BO18" s="36"/>
      <c r="BP18" s="9">
        <v>11000000306</v>
      </c>
      <c r="BQ18" s="1" t="s">
        <v>6</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2952</v>
      </c>
      <c r="CB18" s="1">
        <v>2952</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4428</v>
      </c>
      <c r="CP18" s="1">
        <v>4428</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73" ht="11.25">
      <c r="A19" s="1" t="s">
        <v>0</v>
      </c>
      <c r="B19" s="1" t="s">
        <v>0</v>
      </c>
      <c r="C19" s="1" t="s">
        <v>0</v>
      </c>
      <c r="D19" s="1" t="s">
        <v>17</v>
      </c>
      <c r="E19" s="1" t="s">
        <v>11</v>
      </c>
      <c r="F19" s="7">
        <f>SUM(F18:F18)</f>
        <v>0</v>
      </c>
      <c r="G19" s="6">
        <f>SUM(G18:G18)</f>
        <v>0</v>
      </c>
      <c r="H19" s="6">
        <f>SUM(H18:H18)</f>
        <v>1476</v>
      </c>
      <c r="I19" s="6">
        <f>SUM(I18:I18)</f>
        <v>0</v>
      </c>
      <c r="J19" s="6">
        <f>SUM(J18:J18)</f>
        <v>0</v>
      </c>
      <c r="K19" s="6">
        <f>SUM(K18:K18)</f>
        <v>0</v>
      </c>
      <c r="L19" s="6">
        <f>SUM(L18:L18)</f>
        <v>0</v>
      </c>
      <c r="M19" s="6">
        <f>SUM(M18:M18)</f>
        <v>0</v>
      </c>
      <c r="N19" s="7">
        <f>SUM(N18:N18)</f>
        <v>0</v>
      </c>
      <c r="O19" s="6">
        <f>SUM(O18:O18)</f>
        <v>1476</v>
      </c>
      <c r="P19" s="6">
        <f>SUM(P18:P18)</f>
        <v>0</v>
      </c>
      <c r="Q19" s="6">
        <f>SUM(Q18:Q18)</f>
        <v>0</v>
      </c>
      <c r="R19" s="6">
        <f>SUM(R18:R18)</f>
        <v>0</v>
      </c>
      <c r="S19" s="6">
        <f>SUM(S18:S18)</f>
        <v>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73" ht="11.25">
      <c r="A20" s="25"/>
      <c r="B20" s="25"/>
      <c r="C20" s="27" t="s">
        <v>108</v>
      </c>
      <c r="D20" s="26" t="s">
        <v>0</v>
      </c>
      <c r="E20" s="1" t="s">
        <v>0</v>
      </c>
      <c r="F20" s="7"/>
      <c r="G20" s="6"/>
      <c r="H20" s="6"/>
      <c r="I20" s="6"/>
      <c r="J20" s="6"/>
      <c r="K20" s="6"/>
      <c r="L20" s="6"/>
      <c r="M20" s="6"/>
      <c r="N20" s="7"/>
      <c r="O20" s="6"/>
      <c r="P20" s="6"/>
      <c r="Q20" s="6"/>
      <c r="R20" s="6"/>
      <c r="S20" s="6"/>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102" ht="11.25">
      <c r="A21" s="30" t="s">
        <v>1</v>
      </c>
      <c r="B21" s="31" t="str">
        <f>HYPERLINK("http://www.dot.ca.gov/hq/transprog/stip2004/ff_sheets/11-7307.xls","7307")</f>
        <v>7307</v>
      </c>
      <c r="C21" s="30" t="s">
        <v>0</v>
      </c>
      <c r="D21" s="30" t="s">
        <v>18</v>
      </c>
      <c r="E21" s="30" t="s">
        <v>6</v>
      </c>
      <c r="F21" s="32">
        <f ca="1">INDIRECT("T21")+INDIRECT("AB21")+INDIRECT("AJ21")+INDIRECT("AR21")+INDIRECT("AZ21")+INDIRECT("BH21")</f>
        <v>0</v>
      </c>
      <c r="G21" s="33">
        <f ca="1">INDIRECT("U21")+INDIRECT("AC21")+INDIRECT("AK21")+INDIRECT("AS21")+INDIRECT("BA21")+INDIRECT("BI21")</f>
        <v>0</v>
      </c>
      <c r="H21" s="33">
        <f ca="1">INDIRECT("V21")+INDIRECT("AD21")+INDIRECT("AL21")+INDIRECT("AT21")+INDIRECT("BB21")+INDIRECT("BJ21")</f>
        <v>1000</v>
      </c>
      <c r="I21" s="33">
        <f ca="1">INDIRECT("W21")+INDIRECT("AE21")+INDIRECT("AM21")+INDIRECT("AU21")+INDIRECT("BC21")+INDIRECT("BK21")</f>
        <v>1000</v>
      </c>
      <c r="J21" s="33">
        <f ca="1">INDIRECT("X21")+INDIRECT("AF21")+INDIRECT("AN21")+INDIRECT("AV21")+INDIRECT("BD21")+INDIRECT("BL21")</f>
        <v>2000</v>
      </c>
      <c r="K21" s="33">
        <f ca="1">INDIRECT("Y21")+INDIRECT("AG21")+INDIRECT("AO21")+INDIRECT("AW21")+INDIRECT("BE21")+INDIRECT("BM21")</f>
        <v>0</v>
      </c>
      <c r="L21" s="33">
        <f ca="1">INDIRECT("Z21")+INDIRECT("AH21")+INDIRECT("AP21")+INDIRECT("AX21")+INDIRECT("BF21")+INDIRECT("BN21")</f>
        <v>0</v>
      </c>
      <c r="M21" s="33">
        <f ca="1">INDIRECT("AA21")+INDIRECT("AI21")+INDIRECT("AQ21")+INDIRECT("AY21")+INDIRECT("BG21")+INDIRECT("BO21")</f>
        <v>0</v>
      </c>
      <c r="N21" s="32">
        <f ca="1">INDIRECT("T21")+INDIRECT("U21")+INDIRECT("V21")+INDIRECT("W21")+INDIRECT("X21")+INDIRECT("Y21")+INDIRECT("Z21")+INDIRECT("AA21")</f>
        <v>0</v>
      </c>
      <c r="O21" s="33">
        <f ca="1">INDIRECT("AB21")+INDIRECT("AC21")+INDIRECT("AD21")+INDIRECT("AE21")+INDIRECT("AF21")+INDIRECT("AG21")+INDIRECT("AH21")+INDIRECT("AI21")</f>
        <v>0</v>
      </c>
      <c r="P21" s="33">
        <f ca="1">INDIRECT("AJ21")+INDIRECT("AK21")+INDIRECT("AL21")+INDIRECT("AM21")+INDIRECT("AN21")+INDIRECT("AO21")+INDIRECT("AP21")+INDIRECT("AQ21")</f>
        <v>0</v>
      </c>
      <c r="Q21" s="33">
        <f ca="1">INDIRECT("AR21")+INDIRECT("AS21")+INDIRECT("AT21")+INDIRECT("AU21")+INDIRECT("AV21")+INDIRECT("AW21")+INDIRECT("AX21")+INDIRECT("AY21")</f>
        <v>4000</v>
      </c>
      <c r="R21" s="33">
        <f ca="1">INDIRECT("AZ21")+INDIRECT("BA21")+INDIRECT("BB21")+INDIRECT("BC21")+INDIRECT("BD21")+INDIRECT("BE21")+INDIRECT("BF21")+INDIRECT("BG21")</f>
        <v>0</v>
      </c>
      <c r="S21" s="33">
        <f ca="1">INDIRECT("BH21")+INDIRECT("BI21")+INDIRECT("BJ21")+INDIRECT("BK21")+INDIRECT("BL21")+INDIRECT("BM21")+INDIRECT("BN21")+INDIRECT("BO21")</f>
        <v>0</v>
      </c>
      <c r="T21" s="34"/>
      <c r="U21" s="35"/>
      <c r="V21" s="35"/>
      <c r="W21" s="35"/>
      <c r="X21" s="35"/>
      <c r="Y21" s="35"/>
      <c r="Z21" s="35"/>
      <c r="AA21" s="35"/>
      <c r="AB21" s="34"/>
      <c r="AC21" s="35"/>
      <c r="AD21" s="35"/>
      <c r="AE21" s="35"/>
      <c r="AF21" s="35"/>
      <c r="AG21" s="35"/>
      <c r="AH21" s="35"/>
      <c r="AI21" s="35"/>
      <c r="AJ21" s="34"/>
      <c r="AK21" s="35"/>
      <c r="AL21" s="35"/>
      <c r="AM21" s="35"/>
      <c r="AN21" s="35"/>
      <c r="AO21" s="35"/>
      <c r="AP21" s="35"/>
      <c r="AQ21" s="35"/>
      <c r="AR21" s="34"/>
      <c r="AS21" s="35"/>
      <c r="AT21" s="35">
        <v>1000</v>
      </c>
      <c r="AU21" s="35">
        <v>1000</v>
      </c>
      <c r="AV21" s="35">
        <v>2000</v>
      </c>
      <c r="AW21" s="35"/>
      <c r="AX21" s="35"/>
      <c r="AY21" s="35"/>
      <c r="AZ21" s="34"/>
      <c r="BA21" s="35"/>
      <c r="BB21" s="35"/>
      <c r="BC21" s="35"/>
      <c r="BD21" s="35"/>
      <c r="BE21" s="35"/>
      <c r="BF21" s="35"/>
      <c r="BG21" s="35"/>
      <c r="BH21" s="34"/>
      <c r="BI21" s="35"/>
      <c r="BJ21" s="35"/>
      <c r="BK21" s="35"/>
      <c r="BL21" s="35"/>
      <c r="BM21" s="35"/>
      <c r="BN21" s="35"/>
      <c r="BO21" s="36"/>
      <c r="BP21" s="9">
        <v>11000000184</v>
      </c>
      <c r="BQ21" s="1" t="s">
        <v>6</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4000</v>
      </c>
      <c r="CB21" s="1">
        <v>4000</v>
      </c>
      <c r="CC21" s="1">
        <f ca="1">INDIRECT("W21")+2*INDIRECT("AE21")+3*INDIRECT("AM21")+4*INDIRECT("AU21")+5*INDIRECT("BC21")+6*INDIRECT("BK21")</f>
        <v>4000</v>
      </c>
      <c r="CD21" s="1">
        <v>4000</v>
      </c>
      <c r="CE21" s="1">
        <f ca="1">INDIRECT("X21")+2*INDIRECT("AF21")+3*INDIRECT("AN21")+4*INDIRECT("AV21")+5*INDIRECT("BD21")+6*INDIRECT("BL21")</f>
        <v>8000</v>
      </c>
      <c r="CF21" s="1">
        <v>8000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0</v>
      </c>
      <c r="CP21" s="1">
        <v>0</v>
      </c>
      <c r="CQ21" s="1">
        <f ca="1">INDIRECT("AJ21")+2*INDIRECT("AK21")+3*INDIRECT("AL21")+4*INDIRECT("AM21")+5*INDIRECT("AN21")+6*INDIRECT("AO21")+7*INDIRECT("AP21")+8*INDIRECT("AQ21")</f>
        <v>0</v>
      </c>
      <c r="CR21" s="1">
        <v>0</v>
      </c>
      <c r="CS21" s="1">
        <f ca="1">INDIRECT("AR21")+2*INDIRECT("AS21")+3*INDIRECT("AT21")+4*INDIRECT("AU21")+5*INDIRECT("AV21")+6*INDIRECT("AW21")+7*INDIRECT("AX21")+8*INDIRECT("AY21")</f>
        <v>17000</v>
      </c>
      <c r="CT21" s="1">
        <v>17000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1" t="s">
        <v>0</v>
      </c>
      <c r="B22" s="1" t="s">
        <v>0</v>
      </c>
      <c r="C22" s="1" t="s">
        <v>0</v>
      </c>
      <c r="D22" s="1" t="s">
        <v>19</v>
      </c>
      <c r="E22" s="1" t="s">
        <v>20</v>
      </c>
      <c r="F22" s="7">
        <f ca="1">INDIRECT("T22")+INDIRECT("AB22")+INDIRECT("AJ22")+INDIRECT("AR22")+INDIRECT("AZ22")+INDIRECT("BH22")</f>
        <v>0</v>
      </c>
      <c r="G22" s="6">
        <f ca="1">INDIRECT("U22")+INDIRECT("AC22")+INDIRECT("AK22")+INDIRECT("AS22")+INDIRECT("BA22")+INDIRECT("BI22")</f>
        <v>1000</v>
      </c>
      <c r="H22" s="6">
        <f ca="1">INDIRECT("V22")+INDIRECT("AD22")+INDIRECT("AL22")+INDIRECT("AT22")+INDIRECT("BB22")+INDIRECT("BJ22")</f>
        <v>6000</v>
      </c>
      <c r="I22" s="6">
        <f ca="1">INDIRECT("W22")+INDIRECT("AE22")+INDIRECT("AM22")+INDIRECT("AU22")+INDIRECT("BC22")+INDIRECT("BK22")</f>
        <v>0</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0</v>
      </c>
      <c r="P22" s="6">
        <f ca="1">INDIRECT("AJ22")+INDIRECT("AK22")+INDIRECT("AL22")+INDIRECT("AM22")+INDIRECT("AN22")+INDIRECT("AO22")+INDIRECT("AP22")+INDIRECT("AQ22")</f>
        <v>0</v>
      </c>
      <c r="Q22" s="6">
        <f ca="1">INDIRECT("AR22")+INDIRECT("AS22")+INDIRECT("AT22")+INDIRECT("AU22")+INDIRECT("AV22")+INDIRECT("AW22")+INDIRECT("AX22")+INDIRECT("AY22")</f>
        <v>7000</v>
      </c>
      <c r="R22" s="6">
        <f ca="1">INDIRECT("AZ22")+INDIRECT("BA22")+INDIRECT("BB22")+INDIRECT("BC22")+INDIRECT("BD22")+INDIRECT("BE22")+INDIRECT("BF22")+INDIRECT("BG22")</f>
        <v>0</v>
      </c>
      <c r="S22" s="6">
        <f ca="1">INDIRECT("BH22")+INDIRECT("BI22")+INDIRECT("BJ22")+INDIRECT("BK22")+INDIRECT("BL22")+INDIRECT("BM22")+INDIRECT("BN22")+INDIRECT("BO22")</f>
        <v>0</v>
      </c>
      <c r="T22" s="28"/>
      <c r="U22" s="29"/>
      <c r="V22" s="29"/>
      <c r="W22" s="29"/>
      <c r="X22" s="29"/>
      <c r="Y22" s="29"/>
      <c r="Z22" s="29"/>
      <c r="AA22" s="29"/>
      <c r="AB22" s="28"/>
      <c r="AC22" s="29"/>
      <c r="AD22" s="29"/>
      <c r="AE22" s="29"/>
      <c r="AF22" s="29"/>
      <c r="AG22" s="29"/>
      <c r="AH22" s="29"/>
      <c r="AI22" s="29"/>
      <c r="AJ22" s="28"/>
      <c r="AK22" s="29"/>
      <c r="AL22" s="29"/>
      <c r="AM22" s="29"/>
      <c r="AN22" s="29"/>
      <c r="AO22" s="29"/>
      <c r="AP22" s="29"/>
      <c r="AQ22" s="29"/>
      <c r="AR22" s="28"/>
      <c r="AS22" s="29">
        <v>1000</v>
      </c>
      <c r="AT22" s="29">
        <v>6000</v>
      </c>
      <c r="AU22" s="29"/>
      <c r="AV22" s="29"/>
      <c r="AW22" s="29"/>
      <c r="AX22" s="29"/>
      <c r="AY22" s="29"/>
      <c r="AZ22" s="28"/>
      <c r="BA22" s="29"/>
      <c r="BB22" s="29"/>
      <c r="BC22" s="29"/>
      <c r="BD22" s="29"/>
      <c r="BE22" s="29"/>
      <c r="BF22" s="29"/>
      <c r="BG22" s="29"/>
      <c r="BH22" s="28"/>
      <c r="BI22" s="29"/>
      <c r="BJ22" s="29"/>
      <c r="BK22" s="29"/>
      <c r="BL22" s="29"/>
      <c r="BM22" s="29"/>
      <c r="BN22" s="29"/>
      <c r="BO22" s="29"/>
      <c r="BP22" s="9">
        <v>0</v>
      </c>
      <c r="BQ22" s="1" t="s">
        <v>0</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4000</v>
      </c>
      <c r="BZ22" s="1">
        <v>4000</v>
      </c>
      <c r="CA22" s="1">
        <f ca="1">INDIRECT("V22")+2*INDIRECT("AD22")+3*INDIRECT("AL22")+4*INDIRECT("AT22")+5*INDIRECT("BB22")+6*INDIRECT("BJ22")</f>
        <v>24000</v>
      </c>
      <c r="CB22" s="1">
        <v>24000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0</v>
      </c>
      <c r="CP22" s="1">
        <v>0</v>
      </c>
      <c r="CQ22" s="1">
        <f ca="1">INDIRECT("AJ22")+2*INDIRECT("AK22")+3*INDIRECT("AL22")+4*INDIRECT("AM22")+5*INDIRECT("AN22")+6*INDIRECT("AO22")+7*INDIRECT("AP22")+8*INDIRECT("AQ22")</f>
        <v>0</v>
      </c>
      <c r="CR22" s="1">
        <v>0</v>
      </c>
      <c r="CS22" s="1">
        <f ca="1">INDIRECT("AR22")+2*INDIRECT("AS22")+3*INDIRECT("AT22")+4*INDIRECT("AU22")+5*INDIRECT("AV22")+6*INDIRECT("AW22")+7*INDIRECT("AX22")+8*INDIRECT("AY22")</f>
        <v>20000</v>
      </c>
      <c r="CT22" s="1">
        <v>20000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25"/>
      <c r="B23" s="25"/>
      <c r="C23" s="27" t="s">
        <v>108</v>
      </c>
      <c r="D23" s="26" t="s">
        <v>0</v>
      </c>
      <c r="E23" s="1" t="s">
        <v>11</v>
      </c>
      <c r="F23" s="7">
        <f>SUM(F21:F22)</f>
        <v>0</v>
      </c>
      <c r="G23" s="6">
        <f>SUM(G21:G22)</f>
        <v>1000</v>
      </c>
      <c r="H23" s="6">
        <f>SUM(H21:H22)</f>
        <v>7000</v>
      </c>
      <c r="I23" s="6">
        <f>SUM(I21:I22)</f>
        <v>1000</v>
      </c>
      <c r="J23" s="6">
        <f>SUM(J21:J22)</f>
        <v>2000</v>
      </c>
      <c r="K23" s="6">
        <f>SUM(K21:K22)</f>
        <v>0</v>
      </c>
      <c r="L23" s="6">
        <f>SUM(L21:L22)</f>
        <v>0</v>
      </c>
      <c r="M23" s="6">
        <f>SUM(M21:M22)</f>
        <v>0</v>
      </c>
      <c r="N23" s="7">
        <f>SUM(N21:N22)</f>
        <v>0</v>
      </c>
      <c r="O23" s="6">
        <f>SUM(O21:O22)</f>
        <v>0</v>
      </c>
      <c r="P23" s="6">
        <f>SUM(P21:P22)</f>
        <v>0</v>
      </c>
      <c r="Q23" s="6">
        <f>SUM(Q21:Q22)</f>
        <v>11000</v>
      </c>
      <c r="R23" s="6">
        <f>SUM(R21:R22)</f>
        <v>0</v>
      </c>
      <c r="S23" s="6">
        <f>SUM(S21:S22)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HYPERLINK("http://www.dot.ca.gov/hq/transprog/stip2004/ff_sheets/11-0978.xls","0978")</f>
        <v>0978</v>
      </c>
      <c r="C25" s="30" t="s">
        <v>0</v>
      </c>
      <c r="D25" s="30" t="s">
        <v>18</v>
      </c>
      <c r="E25" s="30" t="s">
        <v>3</v>
      </c>
      <c r="F25" s="32">
        <f ca="1">INDIRECT("T25")+INDIRECT("AB25")+INDIRECT("AJ25")+INDIRECT("AR25")+INDIRECT("AZ25")+INDIRECT("BH25")</f>
        <v>0</v>
      </c>
      <c r="G25" s="33">
        <f ca="1">INDIRECT("U25")+INDIRECT("AC25")+INDIRECT("AK25")+INDIRECT("AS25")+INDIRECT("BA25")+INDIRECT("BI25")</f>
        <v>801</v>
      </c>
      <c r="H25" s="33">
        <f ca="1">INDIRECT("V25")+INDIRECT("AD25")+INDIRECT("AL25")+INDIRECT("AT25")+INDIRECT("BB25")+INDIRECT("BJ25")</f>
        <v>1251</v>
      </c>
      <c r="I25" s="33">
        <f ca="1">INDIRECT("W25")+INDIRECT("AE25")+INDIRECT("AM25")+INDIRECT("AU25")+INDIRECT("BC25")+INDIRECT("BK25")</f>
        <v>1675</v>
      </c>
      <c r="J25" s="33">
        <f ca="1">INDIRECT("X25")+INDIRECT("AF25")+INDIRECT("AN25")+INDIRECT("AV25")+INDIRECT("BD25")+INDIRECT("BL25")</f>
        <v>50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2826</v>
      </c>
      <c r="P25" s="33">
        <f ca="1">INDIRECT("AJ25")+INDIRECT("AK25")+INDIRECT("AL25")+INDIRECT("AM25")+INDIRECT("AN25")+INDIRECT("AO25")+INDIRECT("AP25")+INDIRECT("AQ25")</f>
        <v>0</v>
      </c>
      <c r="Q25" s="33">
        <f ca="1">INDIRECT("AR25")+INDIRECT("AS25")+INDIRECT("AT25")+INDIRECT("AU25")+INDIRECT("AV25")+INDIRECT("AW25")+INDIRECT("AX25")+INDIRECT("AY25")</f>
        <v>951</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v>638</v>
      </c>
      <c r="AD25" s="35">
        <v>988</v>
      </c>
      <c r="AE25" s="35">
        <v>1200</v>
      </c>
      <c r="AF25" s="35"/>
      <c r="AG25" s="35"/>
      <c r="AH25" s="35"/>
      <c r="AI25" s="35"/>
      <c r="AJ25" s="34"/>
      <c r="AK25" s="35"/>
      <c r="AL25" s="35"/>
      <c r="AM25" s="35"/>
      <c r="AN25" s="35"/>
      <c r="AO25" s="35"/>
      <c r="AP25" s="35"/>
      <c r="AQ25" s="35"/>
      <c r="AR25" s="34"/>
      <c r="AS25" s="35">
        <v>163</v>
      </c>
      <c r="AT25" s="35">
        <v>263</v>
      </c>
      <c r="AU25" s="35">
        <v>475</v>
      </c>
      <c r="AV25" s="35">
        <v>50</v>
      </c>
      <c r="AW25" s="35"/>
      <c r="AX25" s="35"/>
      <c r="AY25" s="35"/>
      <c r="AZ25" s="34"/>
      <c r="BA25" s="35"/>
      <c r="BB25" s="35"/>
      <c r="BC25" s="35"/>
      <c r="BD25" s="35"/>
      <c r="BE25" s="35"/>
      <c r="BF25" s="35"/>
      <c r="BG25" s="35"/>
      <c r="BH25" s="34"/>
      <c r="BI25" s="35"/>
      <c r="BJ25" s="35"/>
      <c r="BK25" s="35"/>
      <c r="BL25" s="35"/>
      <c r="BM25" s="35"/>
      <c r="BN25" s="35"/>
      <c r="BO25" s="36"/>
      <c r="BP25" s="9">
        <v>11000000293</v>
      </c>
      <c r="BQ25" s="1" t="s">
        <v>0</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1928</v>
      </c>
      <c r="BZ25" s="1">
        <v>1928</v>
      </c>
      <c r="CA25" s="1">
        <f ca="1">INDIRECT("V25")+2*INDIRECT("AD25")+3*INDIRECT("AL25")+4*INDIRECT("AT25")+5*INDIRECT("BB25")+6*INDIRECT("BJ25")</f>
        <v>3028</v>
      </c>
      <c r="CB25" s="1">
        <v>3028</v>
      </c>
      <c r="CC25" s="1">
        <f ca="1">INDIRECT("W25")+2*INDIRECT("AE25")+3*INDIRECT("AM25")+4*INDIRECT("AU25")+5*INDIRECT("BC25")+6*INDIRECT("BK25")</f>
        <v>4300</v>
      </c>
      <c r="CD25" s="1">
        <v>4300</v>
      </c>
      <c r="CE25" s="1">
        <f ca="1">INDIRECT("X25")+2*INDIRECT("AF25")+3*INDIRECT("AN25")+4*INDIRECT("AV25")+5*INDIRECT("BD25")+6*INDIRECT("BL25")</f>
        <v>200</v>
      </c>
      <c r="CF25" s="1">
        <v>200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9040</v>
      </c>
      <c r="CP25" s="1">
        <v>9040</v>
      </c>
      <c r="CQ25" s="1">
        <f ca="1">INDIRECT("AJ25")+2*INDIRECT("AK25")+3*INDIRECT("AL25")+4*INDIRECT("AM25")+5*INDIRECT("AN25")+6*INDIRECT("AO25")+7*INDIRECT("AP25")+8*INDIRECT("AQ25")</f>
        <v>0</v>
      </c>
      <c r="CR25" s="1">
        <v>0</v>
      </c>
      <c r="CS25" s="1">
        <f ca="1">INDIRECT("AR25")+2*INDIRECT("AS25")+3*INDIRECT("AT25")+4*INDIRECT("AU25")+5*INDIRECT("AV25")+6*INDIRECT("AW25")+7*INDIRECT("AX25")+8*INDIRECT("AY25")</f>
        <v>3265</v>
      </c>
      <c r="CT25" s="1">
        <v>3265</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0</v>
      </c>
      <c r="C26" s="1" t="s">
        <v>0</v>
      </c>
      <c r="D26" s="1" t="s">
        <v>21</v>
      </c>
      <c r="E26" s="1" t="s">
        <v>3</v>
      </c>
      <c r="F26" s="7">
        <f ca="1">INDIRECT("T26")+INDIRECT("AB26")+INDIRECT("AJ26")+INDIRECT("AR26")+INDIRECT("AZ26")+INDIRECT("BH26")</f>
        <v>0</v>
      </c>
      <c r="G26" s="6">
        <f ca="1">INDIRECT("U26")+INDIRECT("AC26")+INDIRECT("AK26")+INDIRECT("AS26")+INDIRECT("BA26")+INDIRECT("BI26")</f>
        <v>2401</v>
      </c>
      <c r="H26" s="6">
        <f ca="1">INDIRECT("V26")+INDIRECT("AD26")+INDIRECT("AL26")+INDIRECT("AT26")+INDIRECT("BB26")+INDIRECT("BJ26")</f>
        <v>3751</v>
      </c>
      <c r="I26" s="6">
        <f ca="1">INDIRECT("W26")+INDIRECT("AE26")+INDIRECT("AM26")+INDIRECT("AU26")+INDIRECT("BC26")+INDIRECT("BK26")</f>
        <v>5025</v>
      </c>
      <c r="J26" s="6">
        <f ca="1">INDIRECT("X26")+INDIRECT("AF26")+INDIRECT("AN26")+INDIRECT("AV26")+INDIRECT("BD26")+INDIRECT("BL26")</f>
        <v>150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0</v>
      </c>
      <c r="O26" s="6">
        <f ca="1">INDIRECT("AB26")+INDIRECT("AC26")+INDIRECT("AD26")+INDIRECT("AE26")+INDIRECT("AF26")+INDIRECT("AG26")+INDIRECT("AH26")+INDIRECT("AI26")</f>
        <v>8476</v>
      </c>
      <c r="P26" s="6">
        <f ca="1">INDIRECT("AJ26")+INDIRECT("AK26")+INDIRECT("AL26")+INDIRECT("AM26")+INDIRECT("AN26")+INDIRECT("AO26")+INDIRECT("AP26")+INDIRECT("AQ26")</f>
        <v>0</v>
      </c>
      <c r="Q26" s="6">
        <f ca="1">INDIRECT("AR26")+INDIRECT("AS26")+INDIRECT("AT26")+INDIRECT("AU26")+INDIRECT("AV26")+INDIRECT("AW26")+INDIRECT("AX26")+INDIRECT("AY26")</f>
        <v>2851</v>
      </c>
      <c r="R26" s="6">
        <f ca="1">INDIRECT("AZ26")+INDIRECT("BA26")+INDIRECT("BB26")+INDIRECT("BC26")+INDIRECT("BD26")+INDIRECT("BE26")+INDIRECT("BF26")+INDIRECT("BG26")</f>
        <v>0</v>
      </c>
      <c r="S26" s="6">
        <f ca="1">INDIRECT("BH26")+INDIRECT("BI26")+INDIRECT("BJ26")+INDIRECT("BK26")+INDIRECT("BL26")+INDIRECT("BM26")+INDIRECT("BN26")+INDIRECT("BO26")</f>
        <v>0</v>
      </c>
      <c r="T26" s="28"/>
      <c r="U26" s="29"/>
      <c r="V26" s="29"/>
      <c r="W26" s="29"/>
      <c r="X26" s="29"/>
      <c r="Y26" s="29"/>
      <c r="Z26" s="29"/>
      <c r="AA26" s="29"/>
      <c r="AB26" s="28"/>
      <c r="AC26" s="29">
        <v>1913</v>
      </c>
      <c r="AD26" s="29">
        <v>2963</v>
      </c>
      <c r="AE26" s="29">
        <v>3600</v>
      </c>
      <c r="AF26" s="29"/>
      <c r="AG26" s="29"/>
      <c r="AH26" s="29"/>
      <c r="AI26" s="29"/>
      <c r="AJ26" s="28"/>
      <c r="AK26" s="29"/>
      <c r="AL26" s="29"/>
      <c r="AM26" s="29"/>
      <c r="AN26" s="29"/>
      <c r="AO26" s="29"/>
      <c r="AP26" s="29"/>
      <c r="AQ26" s="29"/>
      <c r="AR26" s="28"/>
      <c r="AS26" s="29">
        <v>488</v>
      </c>
      <c r="AT26" s="29">
        <v>788</v>
      </c>
      <c r="AU26" s="29">
        <v>1425</v>
      </c>
      <c r="AV26" s="29">
        <v>150</v>
      </c>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5778</v>
      </c>
      <c r="BZ26" s="1">
        <v>5778</v>
      </c>
      <c r="CA26" s="1">
        <f ca="1">INDIRECT("V26")+2*INDIRECT("AD26")+3*INDIRECT("AL26")+4*INDIRECT("AT26")+5*INDIRECT("BB26")+6*INDIRECT("BJ26")</f>
        <v>9078</v>
      </c>
      <c r="CB26" s="1">
        <v>9078</v>
      </c>
      <c r="CC26" s="1">
        <f ca="1">INDIRECT("W26")+2*INDIRECT("AE26")+3*INDIRECT("AM26")+4*INDIRECT("AU26")+5*INDIRECT("BC26")+6*INDIRECT("BK26")</f>
        <v>12900</v>
      </c>
      <c r="CD26" s="1">
        <v>12900</v>
      </c>
      <c r="CE26" s="1">
        <f ca="1">INDIRECT("X26")+2*INDIRECT("AF26")+3*INDIRECT("AN26")+4*INDIRECT("AV26")+5*INDIRECT("BD26")+6*INDIRECT("BL26")</f>
        <v>600</v>
      </c>
      <c r="CF26" s="1">
        <v>600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27115</v>
      </c>
      <c r="CP26" s="1">
        <v>27115</v>
      </c>
      <c r="CQ26" s="1">
        <f ca="1">INDIRECT("AJ26")+2*INDIRECT("AK26")+3*INDIRECT("AL26")+4*INDIRECT("AM26")+5*INDIRECT("AN26")+6*INDIRECT("AO26")+7*INDIRECT("AP26")+8*INDIRECT("AQ26")</f>
        <v>0</v>
      </c>
      <c r="CR26" s="1">
        <v>0</v>
      </c>
      <c r="CS26" s="1">
        <f ca="1">INDIRECT("AR26")+2*INDIRECT("AS26")+3*INDIRECT("AT26")+4*INDIRECT("AU26")+5*INDIRECT("AV26")+6*INDIRECT("AW26")+7*INDIRECT("AX26")+8*INDIRECT("AY26")</f>
        <v>9790</v>
      </c>
      <c r="CT26" s="1">
        <v>9790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25"/>
      <c r="B27" s="25"/>
      <c r="C27" s="27" t="s">
        <v>108</v>
      </c>
      <c r="D27" s="26" t="s">
        <v>0</v>
      </c>
      <c r="E27" s="1" t="s">
        <v>6</v>
      </c>
      <c r="F27" s="7">
        <f ca="1">INDIRECT("T27")+INDIRECT("AB27")+INDIRECT("AJ27")+INDIRECT("AR27")+INDIRECT("AZ27")+INDIRECT("BH27")</f>
        <v>0</v>
      </c>
      <c r="G27" s="6">
        <f ca="1">INDIRECT("U27")+INDIRECT("AC27")+INDIRECT("AK27")+INDIRECT("AS27")+INDIRECT("BA27")+INDIRECT("BI27")</f>
        <v>0</v>
      </c>
      <c r="H27" s="6">
        <f ca="1">INDIRECT("V27")+INDIRECT("AD27")+INDIRECT("AL27")+INDIRECT("AT27")+INDIRECT("BB27")+INDIRECT("BJ27")</f>
        <v>7000</v>
      </c>
      <c r="I27" s="6">
        <f ca="1">INDIRECT("W27")+INDIRECT("AE27")+INDIRECT("AM27")+INDIRECT("AU27")+INDIRECT("BC27")+INDIRECT("BK27")</f>
        <v>11000</v>
      </c>
      <c r="J27" s="6">
        <f ca="1">INDIRECT("X27")+INDIRECT("AF27")+INDIRECT("AN27")+INDIRECT("AV27")+INDIRECT("BD27")+INDIRECT("BL27")</f>
        <v>1500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14280</v>
      </c>
      <c r="P27" s="6">
        <f ca="1">INDIRECT("AJ27")+INDIRECT("AK27")+INDIRECT("AL27")+INDIRECT("AM27")+INDIRECT("AN27")+INDIRECT("AO27")+INDIRECT("AP27")+INDIRECT("AQ27")</f>
        <v>0</v>
      </c>
      <c r="Q27" s="6">
        <f ca="1">INDIRECT("AR27")+INDIRECT("AS27")+INDIRECT("AT27")+INDIRECT("AU27")+INDIRECT("AV27")+INDIRECT("AW27")+INDIRECT("AX27")+INDIRECT("AY27")</f>
        <v>5220</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c r="AC27" s="29"/>
      <c r="AD27" s="29">
        <v>5250</v>
      </c>
      <c r="AE27" s="29">
        <v>7830</v>
      </c>
      <c r="AF27" s="29">
        <v>1200</v>
      </c>
      <c r="AG27" s="29"/>
      <c r="AH27" s="29"/>
      <c r="AI27" s="29"/>
      <c r="AJ27" s="28"/>
      <c r="AK27" s="29"/>
      <c r="AL27" s="29"/>
      <c r="AM27" s="29"/>
      <c r="AN27" s="29"/>
      <c r="AO27" s="29"/>
      <c r="AP27" s="29"/>
      <c r="AQ27" s="29"/>
      <c r="AR27" s="28"/>
      <c r="AS27" s="29"/>
      <c r="AT27" s="29">
        <v>1750</v>
      </c>
      <c r="AU27" s="29">
        <v>3170</v>
      </c>
      <c r="AV27" s="29">
        <v>300</v>
      </c>
      <c r="AW27" s="29"/>
      <c r="AX27" s="29"/>
      <c r="AY27" s="29"/>
      <c r="AZ27" s="28"/>
      <c r="BA27" s="29"/>
      <c r="BB27" s="29"/>
      <c r="BC27" s="29"/>
      <c r="BD27" s="29"/>
      <c r="BE27" s="29"/>
      <c r="BF27" s="29"/>
      <c r="BG27" s="29"/>
      <c r="BH27" s="28"/>
      <c r="BI27" s="29"/>
      <c r="BJ27" s="29"/>
      <c r="BK27" s="29"/>
      <c r="BL27" s="29"/>
      <c r="BM27" s="29"/>
      <c r="BN27" s="29"/>
      <c r="BO27" s="29"/>
      <c r="BP27" s="9">
        <v>0</v>
      </c>
      <c r="BQ27" s="1" t="s">
        <v>6</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17500</v>
      </c>
      <c r="CB27" s="1">
        <v>17500</v>
      </c>
      <c r="CC27" s="1">
        <f ca="1">INDIRECT("W27")+2*INDIRECT("AE27")+3*INDIRECT("AM27")+4*INDIRECT("AU27")+5*INDIRECT("BC27")+6*INDIRECT("BK27")</f>
        <v>28340</v>
      </c>
      <c r="CD27" s="1">
        <v>28340</v>
      </c>
      <c r="CE27" s="1">
        <f ca="1">INDIRECT("X27")+2*INDIRECT("AF27")+3*INDIRECT("AN27")+4*INDIRECT("AV27")+5*INDIRECT("BD27")+6*INDIRECT("BL27")</f>
        <v>3600</v>
      </c>
      <c r="CF27" s="1">
        <v>3600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53070</v>
      </c>
      <c r="CP27" s="1">
        <v>53070</v>
      </c>
      <c r="CQ27" s="1">
        <f ca="1">INDIRECT("AJ27")+2*INDIRECT("AK27")+3*INDIRECT("AL27")+4*INDIRECT("AM27")+5*INDIRECT("AN27")+6*INDIRECT("AO27")+7*INDIRECT("AP27")+8*INDIRECT("AQ27")</f>
        <v>0</v>
      </c>
      <c r="CR27" s="1">
        <v>0</v>
      </c>
      <c r="CS27" s="1">
        <f ca="1">INDIRECT("AR27")+2*INDIRECT("AS27")+3*INDIRECT("AT27")+4*INDIRECT("AU27")+5*INDIRECT("AV27")+6*INDIRECT("AW27")+7*INDIRECT("AX27")+8*INDIRECT("AY27")</f>
        <v>19430</v>
      </c>
      <c r="CT27" s="1">
        <v>19430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73" ht="11.25">
      <c r="A28" s="1" t="s">
        <v>0</v>
      </c>
      <c r="B28" s="1" t="s">
        <v>0</v>
      </c>
      <c r="C28" s="1" t="s">
        <v>0</v>
      </c>
      <c r="D28" s="1" t="s">
        <v>0</v>
      </c>
      <c r="E28" s="1" t="s">
        <v>11</v>
      </c>
      <c r="F28" s="7">
        <f>SUM(F25:F27)</f>
        <v>0</v>
      </c>
      <c r="G28" s="6">
        <f>SUM(G25:G27)</f>
        <v>3202</v>
      </c>
      <c r="H28" s="6">
        <f>SUM(H25:H27)</f>
        <v>12002</v>
      </c>
      <c r="I28" s="6">
        <f>SUM(I25:I27)</f>
        <v>17700</v>
      </c>
      <c r="J28" s="6">
        <f>SUM(J25:J27)</f>
        <v>1700</v>
      </c>
      <c r="K28" s="6">
        <f>SUM(K25:K27)</f>
        <v>0</v>
      </c>
      <c r="L28" s="6">
        <f>SUM(L25:L27)</f>
        <v>0</v>
      </c>
      <c r="M28" s="6">
        <f>SUM(M25:M27)</f>
        <v>0</v>
      </c>
      <c r="N28" s="7">
        <f>SUM(N25:N27)</f>
        <v>0</v>
      </c>
      <c r="O28" s="6">
        <f>SUM(O25:O27)</f>
        <v>25582</v>
      </c>
      <c r="P28" s="6">
        <f>SUM(P25:P27)</f>
        <v>0</v>
      </c>
      <c r="Q28" s="6">
        <f>SUM(Q25:Q27)</f>
        <v>9022</v>
      </c>
      <c r="R28" s="6">
        <f>SUM(R25:R27)</f>
        <v>0</v>
      </c>
      <c r="S28" s="6">
        <f>SUM(S25:S27)</f>
        <v>0</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HYPERLINK("http://www.dot.ca.gov/hq/transprog/stip2004/ff_sheets/11-0223b.xls","0223B")</f>
        <v>0223B</v>
      </c>
      <c r="C30" s="30" t="s">
        <v>22</v>
      </c>
      <c r="D30" s="30" t="s">
        <v>23</v>
      </c>
      <c r="E30" s="30" t="s">
        <v>6</v>
      </c>
      <c r="F30" s="32">
        <f ca="1">INDIRECT("T30")+INDIRECT("AB30")+INDIRECT("AJ30")+INDIRECT("AR30")+INDIRECT("AZ30")+INDIRECT("BH30")</f>
        <v>4500</v>
      </c>
      <c r="G30" s="33">
        <f ca="1">INDIRECT("U30")+INDIRECT("AC30")+INDIRECT("AK30")+INDIRECT("AS30")+INDIRECT("BA30")+INDIRECT("BI30")</f>
        <v>0</v>
      </c>
      <c r="H30" s="33">
        <f ca="1">INDIRECT("V30")+INDIRECT("AD30")+INDIRECT("AL30")+INDIRECT("AT30")+INDIRECT("BB30")+INDIRECT("BJ30")</f>
        <v>0</v>
      </c>
      <c r="I30" s="33">
        <f ca="1">INDIRECT("W30")+INDIRECT("AE30")+INDIRECT("AM30")+INDIRECT("AU30")+INDIRECT("BC30")+INDIRECT("BK30")</f>
        <v>0</v>
      </c>
      <c r="J30" s="33">
        <f ca="1">INDIRECT("X30")+INDIRECT("AF30")+INDIRECT("AN30")+INDIRECT("AV30")+INDIRECT("BD30")+INDIRECT("BL30")</f>
        <v>0</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0</v>
      </c>
      <c r="O30" s="33">
        <f ca="1">INDIRECT("AB30")+INDIRECT("AC30")+INDIRECT("AD30")+INDIRECT("AE30")+INDIRECT("AF30")+INDIRECT("AG30")+INDIRECT("AH30")+INDIRECT("AI30")</f>
        <v>0</v>
      </c>
      <c r="P30" s="33">
        <f ca="1">INDIRECT("AJ30")+INDIRECT("AK30")+INDIRECT("AL30")+INDIRECT("AM30")+INDIRECT("AN30")+INDIRECT("AO30")+INDIRECT("AP30")+INDIRECT("AQ30")</f>
        <v>4500</v>
      </c>
      <c r="Q30" s="33">
        <f ca="1">INDIRECT("AR30")+INDIRECT("AS30")+INDIRECT("AT30")+INDIRECT("AU30")+INDIRECT("AV30")+INDIRECT("AW30")+INDIRECT("AX30")+INDIRECT("AY30")</f>
        <v>0</v>
      </c>
      <c r="R30" s="33">
        <f ca="1">INDIRECT("AZ30")+INDIRECT("BA30")+INDIRECT("BB30")+INDIRECT("BC30")+INDIRECT("BD30")+INDIRECT("BE30")+INDIRECT("BF30")+INDIRECT("BG30")</f>
        <v>0</v>
      </c>
      <c r="S30" s="33">
        <f ca="1">INDIRECT("BH30")+INDIRECT("BI30")+INDIRECT("BJ30")+INDIRECT("BK30")+INDIRECT("BL30")+INDIRECT("BM30")+INDIRECT("BN30")+INDIRECT("BO30")</f>
        <v>0</v>
      </c>
      <c r="T30" s="34"/>
      <c r="U30" s="35"/>
      <c r="V30" s="35"/>
      <c r="W30" s="35"/>
      <c r="X30" s="35"/>
      <c r="Y30" s="35"/>
      <c r="Z30" s="35"/>
      <c r="AA30" s="35"/>
      <c r="AB30" s="34"/>
      <c r="AC30" s="35"/>
      <c r="AD30" s="35"/>
      <c r="AE30" s="35"/>
      <c r="AF30" s="35"/>
      <c r="AG30" s="35"/>
      <c r="AH30" s="35"/>
      <c r="AI30" s="35"/>
      <c r="AJ30" s="34">
        <v>4500</v>
      </c>
      <c r="AK30" s="35"/>
      <c r="AL30" s="35"/>
      <c r="AM30" s="35"/>
      <c r="AN30" s="35"/>
      <c r="AO30" s="35"/>
      <c r="AP30" s="35"/>
      <c r="AQ30" s="35"/>
      <c r="AR30" s="34"/>
      <c r="AS30" s="35"/>
      <c r="AT30" s="35"/>
      <c r="AU30" s="35"/>
      <c r="AV30" s="35"/>
      <c r="AW30" s="35"/>
      <c r="AX30" s="35"/>
      <c r="AY30" s="35"/>
      <c r="AZ30" s="34"/>
      <c r="BA30" s="35"/>
      <c r="BB30" s="35"/>
      <c r="BC30" s="35"/>
      <c r="BD30" s="35"/>
      <c r="BE30" s="35"/>
      <c r="BF30" s="35"/>
      <c r="BG30" s="35"/>
      <c r="BH30" s="34"/>
      <c r="BI30" s="35"/>
      <c r="BJ30" s="35"/>
      <c r="BK30" s="35"/>
      <c r="BL30" s="35"/>
      <c r="BM30" s="35"/>
      <c r="BN30" s="35"/>
      <c r="BO30" s="36"/>
      <c r="BP30" s="9">
        <v>11000000139</v>
      </c>
      <c r="BQ30" s="1" t="s">
        <v>6</v>
      </c>
      <c r="BR30" s="1" t="s">
        <v>0</v>
      </c>
      <c r="BS30" s="1" t="s">
        <v>0</v>
      </c>
      <c r="BT30" s="1" t="s">
        <v>0</v>
      </c>
      <c r="BU30" s="1" t="s">
        <v>25</v>
      </c>
      <c r="BW30" s="1">
        <f ca="1">INDIRECT("T30")+2*INDIRECT("AB30")+3*INDIRECT("AJ30")+4*INDIRECT("AR30")+5*INDIRECT("AZ30")+6*INDIRECT("BH30")</f>
        <v>13500</v>
      </c>
      <c r="BX30" s="1">
        <v>13500</v>
      </c>
      <c r="BY30" s="1">
        <f ca="1">INDIRECT("U30")+2*INDIRECT("AC30")+3*INDIRECT("AK30")+4*INDIRECT("AS30")+5*INDIRECT("BA30")+6*INDIRECT("BI30")</f>
        <v>0</v>
      </c>
      <c r="BZ30" s="1">
        <v>0</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0</v>
      </c>
      <c r="CP30" s="1">
        <v>0</v>
      </c>
      <c r="CQ30" s="1">
        <f ca="1">INDIRECT("AJ30")+2*INDIRECT("AK30")+3*INDIRECT("AL30")+4*INDIRECT("AM30")+5*INDIRECT("AN30")+6*INDIRECT("AO30")+7*INDIRECT("AP30")+8*INDIRECT("AQ30")</f>
        <v>4500</v>
      </c>
      <c r="CR30" s="1">
        <v>4500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1" t="s">
        <v>0</v>
      </c>
      <c r="B31" s="1" t="s">
        <v>26</v>
      </c>
      <c r="C31" s="1" t="s">
        <v>27</v>
      </c>
      <c r="D31" s="1" t="s">
        <v>28</v>
      </c>
      <c r="E31" s="1" t="s">
        <v>8</v>
      </c>
      <c r="F31" s="7">
        <f ca="1">INDIRECT("T31")+INDIRECT("AB31")+INDIRECT("AJ31")+INDIRECT("AR31")+INDIRECT("AZ31")+INDIRECT("BH31")</f>
        <v>3500</v>
      </c>
      <c r="G31" s="6">
        <f ca="1">INDIRECT("U31")+INDIRECT("AC31")+INDIRECT("AK31")+INDIRECT("AS31")+INDIRECT("BA31")+INDIRECT("BI31")</f>
        <v>0</v>
      </c>
      <c r="H31" s="6">
        <f ca="1">INDIRECT("V31")+INDIRECT("AD31")+INDIRECT("AL31")+INDIRECT("AT31")+INDIRECT("BB31")+INDIRECT("BJ31")</f>
        <v>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0</v>
      </c>
      <c r="P31" s="6">
        <f ca="1">INDIRECT("AJ31")+INDIRECT("AK31")+INDIRECT("AL31")+INDIRECT("AM31")+INDIRECT("AN31")+INDIRECT("AO31")+INDIRECT("AP31")+INDIRECT("AQ31")</f>
        <v>3500</v>
      </c>
      <c r="Q31" s="6">
        <f ca="1">INDIRECT("AR31")+INDIRECT("AS31")+INDIRECT("AT31")+INDIRECT("AU31")+INDIRECT("AV31")+INDIRECT("AW31")+INDIRECT("AX31")+INDIRECT("AY31")</f>
        <v>0</v>
      </c>
      <c r="R31" s="6">
        <f ca="1">INDIRECT("AZ31")+INDIRECT("BA31")+INDIRECT("BB31")+INDIRECT("BC31")+INDIRECT("BD31")+INDIRECT("BE31")+INDIRECT("BF31")+INDIRECT("BG31")</f>
        <v>0</v>
      </c>
      <c r="S31" s="6">
        <f ca="1">INDIRECT("BH31")+INDIRECT("BI31")+INDIRECT("BJ31")+INDIRECT("BK31")+INDIRECT("BL31")+INDIRECT("BM31")+INDIRECT("BN31")+INDIRECT("BO31")</f>
        <v>0</v>
      </c>
      <c r="T31" s="28"/>
      <c r="U31" s="29"/>
      <c r="V31" s="29"/>
      <c r="W31" s="29"/>
      <c r="X31" s="29"/>
      <c r="Y31" s="29"/>
      <c r="Z31" s="29"/>
      <c r="AA31" s="29"/>
      <c r="AB31" s="28"/>
      <c r="AC31" s="29"/>
      <c r="AD31" s="29"/>
      <c r="AE31" s="29"/>
      <c r="AF31" s="29"/>
      <c r="AG31" s="29"/>
      <c r="AH31" s="29"/>
      <c r="AI31" s="29"/>
      <c r="AJ31" s="28">
        <v>3500</v>
      </c>
      <c r="AK31" s="29"/>
      <c r="AL31" s="29"/>
      <c r="AM31" s="29"/>
      <c r="AN31" s="29"/>
      <c r="AO31" s="29"/>
      <c r="AP31" s="29"/>
      <c r="AQ31" s="29"/>
      <c r="AR31" s="28"/>
      <c r="AS31" s="29"/>
      <c r="AT31" s="29"/>
      <c r="AU31" s="29"/>
      <c r="AV31" s="29"/>
      <c r="AW31" s="29"/>
      <c r="AX31" s="29"/>
      <c r="AY31" s="29"/>
      <c r="AZ31" s="28"/>
      <c r="BA31" s="29"/>
      <c r="BB31" s="29"/>
      <c r="BC31" s="29"/>
      <c r="BD31" s="29"/>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10500</v>
      </c>
      <c r="BX31" s="1">
        <v>10500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0</v>
      </c>
      <c r="CP31" s="1">
        <v>0</v>
      </c>
      <c r="CQ31" s="1">
        <f ca="1">INDIRECT("AJ31")+2*INDIRECT("AK31")+3*INDIRECT("AL31")+4*INDIRECT("AM31")+5*INDIRECT("AN31")+6*INDIRECT("AO31")+7*INDIRECT("AP31")+8*INDIRECT("AQ31")</f>
        <v>3500</v>
      </c>
      <c r="CR31" s="1">
        <v>3500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25"/>
      <c r="B32" s="25"/>
      <c r="C32" s="27" t="s">
        <v>108</v>
      </c>
      <c r="D32" s="26" t="s">
        <v>0</v>
      </c>
      <c r="E32" s="1" t="s">
        <v>11</v>
      </c>
      <c r="F32" s="7">
        <f>SUM(F30:F31)</f>
        <v>8000</v>
      </c>
      <c r="G32" s="6">
        <f>SUM(G30:G31)</f>
        <v>0</v>
      </c>
      <c r="H32" s="6">
        <f>SUM(H30:H31)</f>
        <v>0</v>
      </c>
      <c r="I32" s="6">
        <f>SUM(I30:I31)</f>
        <v>0</v>
      </c>
      <c r="J32" s="6">
        <f>SUM(J30:J31)</f>
        <v>0</v>
      </c>
      <c r="K32" s="6">
        <f>SUM(K30:K31)</f>
        <v>0</v>
      </c>
      <c r="L32" s="6">
        <f>SUM(L30:L31)</f>
        <v>0</v>
      </c>
      <c r="M32" s="6">
        <f>SUM(M30:M31)</f>
        <v>0</v>
      </c>
      <c r="N32" s="7">
        <f>SUM(N30:N31)</f>
        <v>0</v>
      </c>
      <c r="O32" s="6">
        <f>SUM(O30:O31)</f>
        <v>0</v>
      </c>
      <c r="P32" s="6">
        <f>SUM(P30:P31)</f>
        <v>8000</v>
      </c>
      <c r="Q32" s="6">
        <f>SUM(Q30:Q31)</f>
        <v>0</v>
      </c>
      <c r="R32" s="6">
        <f>SUM(R30:R31)</f>
        <v>0</v>
      </c>
      <c r="S32" s="6">
        <f>SUM(S30:S31)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HYPERLINK("http://www.dot.ca.gov/hq/transprog/stip2004/ff_sheets/11-0672f.xls","0672F")</f>
        <v>0672F</v>
      </c>
      <c r="C34" s="30" t="s">
        <v>22</v>
      </c>
      <c r="D34" s="30" t="s">
        <v>23</v>
      </c>
      <c r="E34" s="30" t="s">
        <v>6</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5000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0</v>
      </c>
      <c r="P34" s="33">
        <f ca="1">INDIRECT("AJ34")+INDIRECT("AK34")+INDIRECT("AL34")+INDIRECT("AM34")+INDIRECT("AN34")+INDIRECT("AO34")+INDIRECT("AP34")+INDIRECT("AQ34")</f>
        <v>0</v>
      </c>
      <c r="Q34" s="33">
        <f ca="1">INDIRECT("AR34")+INDIRECT("AS34")+INDIRECT("AT34")+INDIRECT("AU34")+INDIRECT("AV34")+INDIRECT("AW34")+INDIRECT("AX34")+INDIRECT("AY34")</f>
        <v>5000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c r="AG34" s="35"/>
      <c r="AH34" s="35"/>
      <c r="AI34" s="35"/>
      <c r="AJ34" s="34"/>
      <c r="AK34" s="35"/>
      <c r="AL34" s="35"/>
      <c r="AM34" s="35"/>
      <c r="AN34" s="35"/>
      <c r="AO34" s="35"/>
      <c r="AP34" s="35"/>
      <c r="AQ34" s="35"/>
      <c r="AR34" s="34"/>
      <c r="AS34" s="35"/>
      <c r="AT34" s="35">
        <v>5000</v>
      </c>
      <c r="AU34" s="35"/>
      <c r="AV34" s="35"/>
      <c r="AW34" s="35"/>
      <c r="AX34" s="35"/>
      <c r="AY34" s="35"/>
      <c r="AZ34" s="34"/>
      <c r="BA34" s="35"/>
      <c r="BB34" s="35"/>
      <c r="BC34" s="35"/>
      <c r="BD34" s="35"/>
      <c r="BE34" s="35"/>
      <c r="BF34" s="35"/>
      <c r="BG34" s="35"/>
      <c r="BH34" s="34"/>
      <c r="BI34" s="35"/>
      <c r="BJ34" s="35"/>
      <c r="BK34" s="35"/>
      <c r="BL34" s="35"/>
      <c r="BM34" s="35"/>
      <c r="BN34" s="35"/>
      <c r="BO34" s="36"/>
      <c r="BP34" s="9">
        <v>11000000283</v>
      </c>
      <c r="BQ34" s="1" t="s">
        <v>6</v>
      </c>
      <c r="BR34" s="1" t="s">
        <v>0</v>
      </c>
      <c r="BS34" s="1" t="s">
        <v>0</v>
      </c>
      <c r="BT34" s="1" t="s">
        <v>0</v>
      </c>
      <c r="BU34" s="1" t="s">
        <v>25</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20000</v>
      </c>
      <c r="CB34" s="1">
        <v>20000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0</v>
      </c>
      <c r="CP34" s="1">
        <v>0</v>
      </c>
      <c r="CQ34" s="1">
        <f ca="1">INDIRECT("AJ34")+2*INDIRECT("AK34")+3*INDIRECT("AL34")+4*INDIRECT("AM34")+5*INDIRECT("AN34")+6*INDIRECT("AO34")+7*INDIRECT("AP34")+8*INDIRECT("AQ34")</f>
        <v>0</v>
      </c>
      <c r="CR34" s="1">
        <v>0</v>
      </c>
      <c r="CS34" s="1">
        <f ca="1">INDIRECT("AR34")+2*INDIRECT("AS34")+3*INDIRECT("AT34")+4*INDIRECT("AU34")+5*INDIRECT("AV34")+6*INDIRECT("AW34")+7*INDIRECT("AX34")+8*INDIRECT("AY34")</f>
        <v>15000</v>
      </c>
      <c r="CT34" s="1">
        <v>15000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29</v>
      </c>
      <c r="C35" s="1" t="s">
        <v>30</v>
      </c>
      <c r="D35" s="1" t="s">
        <v>31</v>
      </c>
      <c r="E35" s="1" t="s">
        <v>32</v>
      </c>
      <c r="F35" s="7">
        <f ca="1">INDIRECT("T35")+INDIRECT("AB35")+INDIRECT("AJ35")+INDIRECT("AR35")+INDIRECT("AZ35")+INDIRECT("BH35")</f>
        <v>0</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135190</v>
      </c>
      <c r="M35" s="6">
        <f ca="1">INDIRECT("AA35")+INDIRECT("AI35")+INDIRECT("AQ35")+INDIRECT("AY35")+INDIRECT("BG35")+INDIRECT("BO35")</f>
        <v>0</v>
      </c>
      <c r="N35" s="7">
        <f ca="1">INDIRECT("T35")+INDIRECT("U35")+INDIRECT("V35")+INDIRECT("W35")+INDIRECT("X35")+INDIRECT("Y35")+INDIRECT("Z35")+INDIRECT("AA35")</f>
        <v>1229</v>
      </c>
      <c r="O35" s="6">
        <f ca="1">INDIRECT("AB35")+INDIRECT("AC35")+INDIRECT("AD35")+INDIRECT("AE35")+INDIRECT("AF35")+INDIRECT("AG35")+INDIRECT("AH35")+INDIRECT("AI35")</f>
        <v>122900</v>
      </c>
      <c r="P35" s="6">
        <f ca="1">INDIRECT("AJ35")+INDIRECT("AK35")+INDIRECT("AL35")+INDIRECT("AM35")+INDIRECT("AN35")+INDIRECT("AO35")+INDIRECT("AP35")+INDIRECT("AQ35")</f>
        <v>0</v>
      </c>
      <c r="Q35" s="6">
        <f ca="1">INDIRECT("AR35")+INDIRECT("AS35")+INDIRECT("AT35")+INDIRECT("AU35")+INDIRECT("AV35")+INDIRECT("AW35")+INDIRECT("AX35")+INDIRECT("AY35")</f>
        <v>0</v>
      </c>
      <c r="R35" s="6">
        <f ca="1">INDIRECT("AZ35")+INDIRECT("BA35")+INDIRECT("BB35")+INDIRECT("BC35")+INDIRECT("BD35")+INDIRECT("BE35")+INDIRECT("BF35")+INDIRECT("BG35")</f>
        <v>246</v>
      </c>
      <c r="S35" s="6">
        <f ca="1">INDIRECT("BH35")+INDIRECT("BI35")+INDIRECT("BJ35")+INDIRECT("BK35")+INDIRECT("BL35")+INDIRECT("BM35")+INDIRECT("BN35")+INDIRECT("BO35")</f>
        <v>10815</v>
      </c>
      <c r="T35" s="28"/>
      <c r="U35" s="29"/>
      <c r="V35" s="29"/>
      <c r="W35" s="29"/>
      <c r="X35" s="29"/>
      <c r="Y35" s="29"/>
      <c r="Z35" s="29">
        <v>1229</v>
      </c>
      <c r="AA35" s="29"/>
      <c r="AB35" s="28"/>
      <c r="AC35" s="29"/>
      <c r="AD35" s="29"/>
      <c r="AE35" s="29"/>
      <c r="AF35" s="29"/>
      <c r="AG35" s="29"/>
      <c r="AH35" s="29">
        <v>122900</v>
      </c>
      <c r="AI35" s="29"/>
      <c r="AJ35" s="28"/>
      <c r="AK35" s="29"/>
      <c r="AL35" s="29"/>
      <c r="AM35" s="29"/>
      <c r="AN35" s="29"/>
      <c r="AO35" s="29"/>
      <c r="AP35" s="29"/>
      <c r="AQ35" s="29"/>
      <c r="AR35" s="28"/>
      <c r="AS35" s="29"/>
      <c r="AT35" s="29"/>
      <c r="AU35" s="29"/>
      <c r="AV35" s="29"/>
      <c r="AW35" s="29"/>
      <c r="AX35" s="29"/>
      <c r="AY35" s="29"/>
      <c r="AZ35" s="28"/>
      <c r="BA35" s="29"/>
      <c r="BB35" s="29"/>
      <c r="BC35" s="29"/>
      <c r="BD35" s="29"/>
      <c r="BE35" s="29"/>
      <c r="BF35" s="29">
        <v>246</v>
      </c>
      <c r="BG35" s="29"/>
      <c r="BH35" s="28"/>
      <c r="BI35" s="29"/>
      <c r="BJ35" s="29"/>
      <c r="BK35" s="29"/>
      <c r="BL35" s="29"/>
      <c r="BM35" s="29"/>
      <c r="BN35" s="29">
        <v>10815</v>
      </c>
      <c r="BO35" s="29"/>
      <c r="BP35" s="9">
        <v>0</v>
      </c>
      <c r="BQ35" s="1" t="s">
        <v>0</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313149</v>
      </c>
      <c r="CJ35" s="1">
        <v>313149</v>
      </c>
      <c r="CK35" s="1">
        <f ca="1">INDIRECT("AA35")+2*INDIRECT("AI35")+3*INDIRECT("AQ35")+4*INDIRECT("AY35")+5*INDIRECT("BG35")+6*INDIRECT("BO35")</f>
        <v>0</v>
      </c>
      <c r="CL35" s="1">
        <v>0</v>
      </c>
      <c r="CM35" s="1">
        <f ca="1">INDIRECT("T35")+2*INDIRECT("U35")+3*INDIRECT("V35")+4*INDIRECT("W35")+5*INDIRECT("X35")+6*INDIRECT("Y35")+7*INDIRECT("Z35")+8*INDIRECT("AA35")</f>
        <v>8603</v>
      </c>
      <c r="CN35" s="1">
        <v>8603</v>
      </c>
      <c r="CO35" s="1">
        <f ca="1">INDIRECT("AB35")+2*INDIRECT("AC35")+3*INDIRECT("AD35")+4*INDIRECT("AE35")+5*INDIRECT("AF35")+6*INDIRECT("AG35")+7*INDIRECT("AH35")+8*INDIRECT("AI35")</f>
        <v>860300</v>
      </c>
      <c r="CP35" s="1">
        <v>860300</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1722</v>
      </c>
      <c r="CV35" s="1">
        <v>1722</v>
      </c>
      <c r="CW35" s="1">
        <f ca="1">INDIRECT("BH35")+2*INDIRECT("BI35")+3*INDIRECT("BJ35")+4*INDIRECT("BK35")+5*INDIRECT("BL35")+6*INDIRECT("BM35")+7*INDIRECT("BN35")+8*INDIRECT("BO35")</f>
        <v>75705</v>
      </c>
      <c r="CX35" s="1">
        <v>75705</v>
      </c>
    </row>
    <row r="36" spans="1:73" ht="11.25">
      <c r="A36" s="25"/>
      <c r="B36" s="25"/>
      <c r="C36" s="27" t="s">
        <v>108</v>
      </c>
      <c r="D36" s="26" t="s">
        <v>0</v>
      </c>
      <c r="E36" s="1" t="s">
        <v>11</v>
      </c>
      <c r="F36" s="7">
        <f>SUM(F34:F35)</f>
        <v>0</v>
      </c>
      <c r="G36" s="6">
        <f>SUM(G34:G35)</f>
        <v>0</v>
      </c>
      <c r="H36" s="6">
        <f>SUM(H34:H35)</f>
        <v>5000</v>
      </c>
      <c r="I36" s="6">
        <f>SUM(I34:I35)</f>
        <v>0</v>
      </c>
      <c r="J36" s="6">
        <f>SUM(J34:J35)</f>
        <v>0</v>
      </c>
      <c r="K36" s="6">
        <f>SUM(K34:K35)</f>
        <v>0</v>
      </c>
      <c r="L36" s="6">
        <f>SUM(L34:L35)</f>
        <v>135190</v>
      </c>
      <c r="M36" s="6">
        <f>SUM(M34:M35)</f>
        <v>0</v>
      </c>
      <c r="N36" s="7">
        <f>SUM(N34:N35)</f>
        <v>1229</v>
      </c>
      <c r="O36" s="6">
        <f>SUM(O34:O35)</f>
        <v>122900</v>
      </c>
      <c r="P36" s="6">
        <f>SUM(P34:P35)</f>
        <v>0</v>
      </c>
      <c r="Q36" s="6">
        <f>SUM(Q34:Q35)</f>
        <v>5000</v>
      </c>
      <c r="R36" s="6">
        <f>SUM(R34:R35)</f>
        <v>246</v>
      </c>
      <c r="S36" s="6">
        <f>SUM(S34:S35)</f>
        <v>10815</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3:73" ht="11.25">
      <c r="C37" s="1" t="s">
        <v>0</v>
      </c>
      <c r="D37" s="1"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c r="BT37" s="1" t="s">
        <v>0</v>
      </c>
      <c r="BU37" s="1" t="s">
        <v>0</v>
      </c>
    </row>
    <row r="38" spans="1:102" ht="11.25">
      <c r="A38" s="30" t="s">
        <v>1</v>
      </c>
      <c r="B38" s="31" t="str">
        <f>HYPERLINK("http://www.dot.ca.gov/hq/transprog/stip2004/ff_sheets/11-0672g.xls","0672G")</f>
        <v>0672G</v>
      </c>
      <c r="C38" s="30" t="s">
        <v>22</v>
      </c>
      <c r="D38" s="30" t="s">
        <v>23</v>
      </c>
      <c r="E38" s="30" t="s">
        <v>6</v>
      </c>
      <c r="F38" s="32">
        <f ca="1">INDIRECT("T38")+INDIRECT("AB38")+INDIRECT("AJ38")+INDIRECT("AR38")+INDIRECT("AZ38")+INDIRECT("BH38")</f>
        <v>0</v>
      </c>
      <c r="G38" s="33">
        <f ca="1">INDIRECT("U38")+INDIRECT("AC38")+INDIRECT("AK38")+INDIRECT("AS38")+INDIRECT("BA38")+INDIRECT("BI38")</f>
        <v>10000</v>
      </c>
      <c r="H38" s="33">
        <f ca="1">INDIRECT("V38")+INDIRECT("AD38")+INDIRECT("AL38")+INDIRECT("AT38")+INDIRECT("BB38")+INDIRECT("BJ38")</f>
        <v>0</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0</v>
      </c>
      <c r="P38" s="33">
        <f ca="1">INDIRECT("AJ38")+INDIRECT("AK38")+INDIRECT("AL38")+INDIRECT("AM38")+INDIRECT("AN38")+INDIRECT("AO38")+INDIRECT("AP38")+INDIRECT("AQ38")</f>
        <v>0</v>
      </c>
      <c r="Q38" s="33">
        <f ca="1">INDIRECT("AR38")+INDIRECT("AS38")+INDIRECT("AT38")+INDIRECT("AU38")+INDIRECT("AV38")+INDIRECT("AW38")+INDIRECT("AX38")+INDIRECT("AY38")</f>
        <v>10000</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c r="AE38" s="35"/>
      <c r="AF38" s="35"/>
      <c r="AG38" s="35"/>
      <c r="AH38" s="35"/>
      <c r="AI38" s="35"/>
      <c r="AJ38" s="34"/>
      <c r="AK38" s="35"/>
      <c r="AL38" s="35"/>
      <c r="AM38" s="35"/>
      <c r="AN38" s="35"/>
      <c r="AO38" s="35"/>
      <c r="AP38" s="35"/>
      <c r="AQ38" s="35"/>
      <c r="AR38" s="34"/>
      <c r="AS38" s="35">
        <v>10000</v>
      </c>
      <c r="AT38" s="35"/>
      <c r="AU38" s="35"/>
      <c r="AV38" s="35"/>
      <c r="AW38" s="35"/>
      <c r="AX38" s="35"/>
      <c r="AY38" s="35"/>
      <c r="AZ38" s="34"/>
      <c r="BA38" s="35"/>
      <c r="BB38" s="35"/>
      <c r="BC38" s="35"/>
      <c r="BD38" s="35"/>
      <c r="BE38" s="35"/>
      <c r="BF38" s="35"/>
      <c r="BG38" s="35"/>
      <c r="BH38" s="34"/>
      <c r="BI38" s="35"/>
      <c r="BJ38" s="35"/>
      <c r="BK38" s="35"/>
      <c r="BL38" s="35"/>
      <c r="BM38" s="35"/>
      <c r="BN38" s="35"/>
      <c r="BO38" s="36"/>
      <c r="BP38" s="9">
        <v>11000000284</v>
      </c>
      <c r="BQ38" s="1" t="s">
        <v>6</v>
      </c>
      <c r="BR38" s="1" t="s">
        <v>0</v>
      </c>
      <c r="BS38" s="1" t="s">
        <v>0</v>
      </c>
      <c r="BT38" s="1" t="s">
        <v>0</v>
      </c>
      <c r="BU38" s="1" t="s">
        <v>25</v>
      </c>
      <c r="BW38" s="1">
        <f ca="1">INDIRECT("T38")+2*INDIRECT("AB38")+3*INDIRECT("AJ38")+4*INDIRECT("AR38")+5*INDIRECT("AZ38")+6*INDIRECT("BH38")</f>
        <v>0</v>
      </c>
      <c r="BX38" s="1">
        <v>0</v>
      </c>
      <c r="BY38" s="1">
        <f ca="1">INDIRECT("U38")+2*INDIRECT("AC38")+3*INDIRECT("AK38")+4*INDIRECT("AS38")+5*INDIRECT("BA38")+6*INDIRECT("BI38")</f>
        <v>40000</v>
      </c>
      <c r="BZ38" s="1">
        <v>40000</v>
      </c>
      <c r="CA38" s="1">
        <f ca="1">INDIRECT("V38")+2*INDIRECT("AD38")+3*INDIRECT("AL38")+4*INDIRECT("AT38")+5*INDIRECT("BB38")+6*INDIRECT("BJ38")</f>
        <v>0</v>
      </c>
      <c r="CB38" s="1">
        <v>0</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0</v>
      </c>
      <c r="CP38" s="1">
        <v>0</v>
      </c>
      <c r="CQ38" s="1">
        <f ca="1">INDIRECT("AJ38")+2*INDIRECT("AK38")+3*INDIRECT("AL38")+4*INDIRECT("AM38")+5*INDIRECT("AN38")+6*INDIRECT("AO38")+7*INDIRECT("AP38")+8*INDIRECT("AQ38")</f>
        <v>0</v>
      </c>
      <c r="CR38" s="1">
        <v>0</v>
      </c>
      <c r="CS38" s="1">
        <f ca="1">INDIRECT("AR38")+2*INDIRECT("AS38")+3*INDIRECT("AT38")+4*INDIRECT("AU38")+5*INDIRECT("AV38")+6*INDIRECT("AW38")+7*INDIRECT("AX38")+8*INDIRECT("AY38")</f>
        <v>20000</v>
      </c>
      <c r="CT38" s="1">
        <v>20000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102" ht="11.25">
      <c r="A39" s="1" t="s">
        <v>0</v>
      </c>
      <c r="B39" s="1" t="s">
        <v>33</v>
      </c>
      <c r="C39" s="1" t="s">
        <v>34</v>
      </c>
      <c r="D39" s="1" t="s">
        <v>35</v>
      </c>
      <c r="E39" s="1" t="s">
        <v>32</v>
      </c>
      <c r="F39" s="7">
        <f ca="1">INDIRECT("T39")+INDIRECT("AB39")+INDIRECT("AJ39")+INDIRECT("AR39")+INDIRECT("AZ39")+INDIRECT("BH39")</f>
        <v>0</v>
      </c>
      <c r="G39" s="6">
        <f ca="1">INDIRECT("U39")+INDIRECT("AC39")+INDIRECT("AK39")+INDIRECT("AS39")+INDIRECT("BA39")+INDIRECT("BI39")</f>
        <v>0</v>
      </c>
      <c r="H39" s="6">
        <f ca="1">INDIRECT("V39")+INDIRECT("AD39")+INDIRECT("AL39")+INDIRECT("AT39")+INDIRECT("BB39")+INDIRECT("BJ39")</f>
        <v>0</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0</v>
      </c>
      <c r="L39" s="6">
        <f ca="1">INDIRECT("Z39")+INDIRECT("AH39")+INDIRECT("AP39")+INDIRECT("AX39")+INDIRECT("BF39")+INDIRECT("BN39")</f>
        <v>243342</v>
      </c>
      <c r="M39" s="6">
        <f ca="1">INDIRECT("AA39")+INDIRECT("AI39")+INDIRECT("AQ39")+INDIRECT("AY39")+INDIRECT("BG39")+INDIRECT("BO39")</f>
        <v>0</v>
      </c>
      <c r="N39" s="7">
        <f ca="1">INDIRECT("T39")+INDIRECT("U39")+INDIRECT("V39")+INDIRECT("W39")+INDIRECT("X39")+INDIRECT("Y39")+INDIRECT("Z39")+INDIRECT("AA39")</f>
        <v>6145</v>
      </c>
      <c r="O39" s="6">
        <f ca="1">INDIRECT("AB39")+INDIRECT("AC39")+INDIRECT("AD39")+INDIRECT("AE39")+INDIRECT("AF39")+INDIRECT("AG39")+INDIRECT("AH39")+INDIRECT("AI39")</f>
        <v>208930</v>
      </c>
      <c r="P39" s="6">
        <f ca="1">INDIRECT("AJ39")+INDIRECT("AK39")+INDIRECT("AL39")+INDIRECT("AM39")+INDIRECT("AN39")+INDIRECT("AO39")+INDIRECT("AP39")+INDIRECT("AQ39")</f>
        <v>0</v>
      </c>
      <c r="Q39" s="6">
        <f ca="1">INDIRECT("AR39")+INDIRECT("AS39")+INDIRECT("AT39")+INDIRECT("AU39")+INDIRECT("AV39")+INDIRECT("AW39")+INDIRECT("AX39")+INDIRECT("AY39")</f>
        <v>0</v>
      </c>
      <c r="R39" s="6">
        <f ca="1">INDIRECT("AZ39")+INDIRECT("BA39")+INDIRECT("BB39")+INDIRECT("BC39")+INDIRECT("BD39")+INDIRECT("BE39")+INDIRECT("BF39")+INDIRECT("BG39")</f>
        <v>1229</v>
      </c>
      <c r="S39" s="6">
        <f ca="1">INDIRECT("BH39")+INDIRECT("BI39")+INDIRECT("BJ39")+INDIRECT("BK39")+INDIRECT("BL39")+INDIRECT("BM39")+INDIRECT("BN39")+INDIRECT("BO39")</f>
        <v>27038</v>
      </c>
      <c r="T39" s="28"/>
      <c r="U39" s="29"/>
      <c r="V39" s="29"/>
      <c r="W39" s="29"/>
      <c r="X39" s="29"/>
      <c r="Y39" s="29"/>
      <c r="Z39" s="29">
        <v>6145</v>
      </c>
      <c r="AA39" s="29"/>
      <c r="AB39" s="28"/>
      <c r="AC39" s="29"/>
      <c r="AD39" s="29"/>
      <c r="AE39" s="29"/>
      <c r="AF39" s="29"/>
      <c r="AG39" s="29"/>
      <c r="AH39" s="29">
        <v>208930</v>
      </c>
      <c r="AI39" s="29"/>
      <c r="AJ39" s="28"/>
      <c r="AK39" s="29"/>
      <c r="AL39" s="29"/>
      <c r="AM39" s="29"/>
      <c r="AN39" s="29"/>
      <c r="AO39" s="29"/>
      <c r="AP39" s="29"/>
      <c r="AQ39" s="29"/>
      <c r="AR39" s="28"/>
      <c r="AS39" s="29"/>
      <c r="AT39" s="29"/>
      <c r="AU39" s="29"/>
      <c r="AV39" s="29"/>
      <c r="AW39" s="29"/>
      <c r="AX39" s="29"/>
      <c r="AY39" s="29"/>
      <c r="AZ39" s="28"/>
      <c r="BA39" s="29"/>
      <c r="BB39" s="29"/>
      <c r="BC39" s="29"/>
      <c r="BD39" s="29"/>
      <c r="BE39" s="29"/>
      <c r="BF39" s="29">
        <v>1229</v>
      </c>
      <c r="BG39" s="29"/>
      <c r="BH39" s="28"/>
      <c r="BI39" s="29"/>
      <c r="BJ39" s="29"/>
      <c r="BK39" s="29"/>
      <c r="BL39" s="29"/>
      <c r="BM39" s="29"/>
      <c r="BN39" s="29">
        <v>27038</v>
      </c>
      <c r="BO39" s="29"/>
      <c r="BP39" s="9">
        <v>0</v>
      </c>
      <c r="BQ39" s="1" t="s">
        <v>0</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592378</v>
      </c>
      <c r="CJ39" s="1">
        <v>592378</v>
      </c>
      <c r="CK39" s="1">
        <f ca="1">INDIRECT("AA39")+2*INDIRECT("AI39")+3*INDIRECT("AQ39")+4*INDIRECT("AY39")+5*INDIRECT("BG39")+6*INDIRECT("BO39")</f>
        <v>0</v>
      </c>
      <c r="CL39" s="1">
        <v>0</v>
      </c>
      <c r="CM39" s="1">
        <f ca="1">INDIRECT("T39")+2*INDIRECT("U39")+3*INDIRECT("V39")+4*INDIRECT("W39")+5*INDIRECT("X39")+6*INDIRECT("Y39")+7*INDIRECT("Z39")+8*INDIRECT("AA39")</f>
        <v>43015</v>
      </c>
      <c r="CN39" s="1">
        <v>43015</v>
      </c>
      <c r="CO39" s="1">
        <f ca="1">INDIRECT("AB39")+2*INDIRECT("AC39")+3*INDIRECT("AD39")+4*INDIRECT("AE39")+5*INDIRECT("AF39")+6*INDIRECT("AG39")+7*INDIRECT("AH39")+8*INDIRECT("AI39")</f>
        <v>1462510</v>
      </c>
      <c r="CP39" s="1">
        <v>1462510</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8603</v>
      </c>
      <c r="CV39" s="1">
        <v>8603</v>
      </c>
      <c r="CW39" s="1">
        <f ca="1">INDIRECT("BH39")+2*INDIRECT("BI39")+3*INDIRECT("BJ39")+4*INDIRECT("BK39")+5*INDIRECT("BL39")+6*INDIRECT("BM39")+7*INDIRECT("BN39")+8*INDIRECT("BO39")</f>
        <v>189266</v>
      </c>
      <c r="CX39" s="1">
        <v>189266</v>
      </c>
    </row>
    <row r="40" spans="1:73" ht="11.25">
      <c r="A40" s="25"/>
      <c r="B40" s="25"/>
      <c r="C40" s="27" t="s">
        <v>108</v>
      </c>
      <c r="D40" s="26" t="s">
        <v>0</v>
      </c>
      <c r="E40" s="1" t="s">
        <v>11</v>
      </c>
      <c r="F40" s="7">
        <f>SUM(F38:F39)</f>
        <v>0</v>
      </c>
      <c r="G40" s="6">
        <f>SUM(G38:G39)</f>
        <v>10000</v>
      </c>
      <c r="H40" s="6">
        <f>SUM(H38:H39)</f>
        <v>0</v>
      </c>
      <c r="I40" s="6">
        <f>SUM(I38:I39)</f>
        <v>0</v>
      </c>
      <c r="J40" s="6">
        <f>SUM(J38:J39)</f>
        <v>0</v>
      </c>
      <c r="K40" s="6">
        <f>SUM(K38:K39)</f>
        <v>0</v>
      </c>
      <c r="L40" s="6">
        <f>SUM(L38:L39)</f>
        <v>243342</v>
      </c>
      <c r="M40" s="6">
        <f>SUM(M38:M39)</f>
        <v>0</v>
      </c>
      <c r="N40" s="7">
        <f>SUM(N38:N39)</f>
        <v>6145</v>
      </c>
      <c r="O40" s="6">
        <f>SUM(O38:O39)</f>
        <v>208930</v>
      </c>
      <c r="P40" s="6">
        <f>SUM(P38:P39)</f>
        <v>0</v>
      </c>
      <c r="Q40" s="6">
        <f>SUM(Q38:Q39)</f>
        <v>10000</v>
      </c>
      <c r="R40" s="6">
        <f>SUM(R38:R39)</f>
        <v>1229</v>
      </c>
      <c r="S40" s="6">
        <f>SUM(S38:S39)</f>
        <v>27038</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3:73" ht="11.25">
      <c r="C41" s="1" t="s">
        <v>0</v>
      </c>
      <c r="D41" s="1"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c r="BT41" s="1" t="s">
        <v>0</v>
      </c>
      <c r="BU41" s="1" t="s">
        <v>0</v>
      </c>
    </row>
    <row r="42" spans="1:102" ht="11.25">
      <c r="A42" s="30" t="s">
        <v>1</v>
      </c>
      <c r="B42" s="31" t="str">
        <f>HYPERLINK("http://www.dot.ca.gov/hq/transprog/stip2004/ff_sheets/11-0672.xls","0672")</f>
        <v>0672</v>
      </c>
      <c r="C42" s="30" t="s">
        <v>22</v>
      </c>
      <c r="D42" s="30" t="s">
        <v>23</v>
      </c>
      <c r="E42" s="30" t="s">
        <v>36</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4136</v>
      </c>
      <c r="I42" s="33">
        <f ca="1">INDIRECT("W42")+INDIRECT("AE42")+INDIRECT("AM42")+INDIRECT("AU42")+INDIRECT("BC42")+INDIRECT("BK42")</f>
        <v>0</v>
      </c>
      <c r="J42" s="33">
        <f ca="1">INDIRECT("X42")+INDIRECT("AF42")+INDIRECT("AN42")+INDIRECT("AV42")+INDIRECT("BD42")+INDIRECT("BL42")</f>
        <v>0</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4136</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c r="Y42" s="35"/>
      <c r="Z42" s="35"/>
      <c r="AA42" s="35"/>
      <c r="AB42" s="34"/>
      <c r="AC42" s="35"/>
      <c r="AD42" s="35">
        <v>4136</v>
      </c>
      <c r="AE42" s="35"/>
      <c r="AF42" s="35"/>
      <c r="AG42" s="35"/>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c r="BL42" s="35"/>
      <c r="BM42" s="35"/>
      <c r="BN42" s="35"/>
      <c r="BO42" s="36"/>
      <c r="BP42" s="9">
        <v>11000000291</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8272</v>
      </c>
      <c r="CB42" s="1">
        <v>8272</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12408</v>
      </c>
      <c r="CP42" s="1">
        <v>12408</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37</v>
      </c>
      <c r="C43" s="1" t="s">
        <v>38</v>
      </c>
      <c r="D43" s="1" t="s">
        <v>39</v>
      </c>
      <c r="E43" s="1" t="s">
        <v>6</v>
      </c>
      <c r="F43" s="7">
        <f ca="1">INDIRECT("T43")+INDIRECT("AB43")+INDIRECT("AJ43")+INDIRECT("AR43")+INDIRECT("AZ43")+INDIRECT("BH43")</f>
        <v>0</v>
      </c>
      <c r="G43" s="6">
        <f ca="1">INDIRECT("U43")+INDIRECT("AC43")+INDIRECT("AK43")+INDIRECT("AS43")+INDIRECT("BA43")+INDIRECT("BI43")</f>
        <v>0</v>
      </c>
      <c r="H43" s="6">
        <f ca="1">INDIRECT("V43")+INDIRECT("AD43")+INDIRECT("AL43")+INDIRECT("AT43")+INDIRECT("BB43")+INDIRECT("BJ43")</f>
        <v>0</v>
      </c>
      <c r="I43" s="6">
        <f ca="1">INDIRECT("W43")+INDIRECT("AE43")+INDIRECT("AM43")+INDIRECT("AU43")+INDIRECT("BC43")+INDIRECT("BK43")</f>
        <v>17000</v>
      </c>
      <c r="J43" s="6">
        <f ca="1">INDIRECT("X43")+INDIRECT("AF43")+INDIRECT("AN43")+INDIRECT("AV43")+INDIRECT("BD43")+INDIRECT("BL43")</f>
        <v>17000</v>
      </c>
      <c r="K43" s="6">
        <f ca="1">INDIRECT("Y43")+INDIRECT("AG43")+INDIRECT("AO43")+INDIRECT("AW43")+INDIRECT("BE43")+INDIRECT("BM43")</f>
        <v>17000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0</v>
      </c>
      <c r="O43" s="6">
        <f ca="1">INDIRECT("AB43")+INDIRECT("AC43")+INDIRECT("AD43")+INDIRECT("AE43")+INDIRECT("AF43")+INDIRECT("AG43")+INDIRECT("AH43")+INDIRECT("AI43")</f>
        <v>51000</v>
      </c>
      <c r="P43" s="6">
        <f ca="1">INDIRECT("AJ43")+INDIRECT("AK43")+INDIRECT("AL43")+INDIRECT("AM43")+INDIRECT("AN43")+INDIRECT("AO43")+INDIRECT("AP43")+INDIRECT("AQ43")</f>
        <v>0</v>
      </c>
      <c r="Q43" s="6">
        <f ca="1">INDIRECT("AR43")+INDIRECT("AS43")+INDIRECT("AT43")+INDIRECT("AU43")+INDIRECT("AV43")+INDIRECT("AW43")+INDIRECT("AX43")+INDIRECT("AY43")</f>
        <v>0</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c r="X43" s="29"/>
      <c r="Y43" s="29"/>
      <c r="Z43" s="29"/>
      <c r="AA43" s="29"/>
      <c r="AB43" s="28"/>
      <c r="AC43" s="29"/>
      <c r="AD43" s="29"/>
      <c r="AE43" s="29">
        <v>17000</v>
      </c>
      <c r="AF43" s="29">
        <v>17000</v>
      </c>
      <c r="AG43" s="29">
        <v>17000</v>
      </c>
      <c r="AH43" s="29"/>
      <c r="AI43" s="29"/>
      <c r="AJ43" s="28"/>
      <c r="AK43" s="29"/>
      <c r="AL43" s="29"/>
      <c r="AM43" s="29"/>
      <c r="AN43" s="29"/>
      <c r="AO43" s="29"/>
      <c r="AP43" s="29"/>
      <c r="AQ43" s="29"/>
      <c r="AR43" s="28"/>
      <c r="AS43" s="29"/>
      <c r="AT43" s="29"/>
      <c r="AU43" s="29"/>
      <c r="AV43" s="29"/>
      <c r="AW43" s="29"/>
      <c r="AX43" s="29"/>
      <c r="AY43" s="29"/>
      <c r="AZ43" s="28"/>
      <c r="BA43" s="29"/>
      <c r="BB43" s="29"/>
      <c r="BC43" s="29"/>
      <c r="BD43" s="29"/>
      <c r="BE43" s="29"/>
      <c r="BF43" s="29"/>
      <c r="BG43" s="29"/>
      <c r="BH43" s="28"/>
      <c r="BI43" s="29"/>
      <c r="BJ43" s="29"/>
      <c r="BK43" s="29"/>
      <c r="BL43" s="29"/>
      <c r="BM43" s="29"/>
      <c r="BN43" s="29"/>
      <c r="BO43" s="29"/>
      <c r="BP43" s="9">
        <v>0</v>
      </c>
      <c r="BQ43" s="1" t="s">
        <v>6</v>
      </c>
      <c r="BR43" s="1" t="s">
        <v>0</v>
      </c>
      <c r="BS43" s="1" t="s">
        <v>0</v>
      </c>
      <c r="BT43" s="1" t="s">
        <v>40</v>
      </c>
      <c r="BU43" s="1" t="s">
        <v>25</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34000</v>
      </c>
      <c r="CD43" s="1">
        <v>34000</v>
      </c>
      <c r="CE43" s="1">
        <f ca="1">INDIRECT("X43")+2*INDIRECT("AF43")+3*INDIRECT("AN43")+4*INDIRECT("AV43")+5*INDIRECT("BD43")+6*INDIRECT("BL43")</f>
        <v>34000</v>
      </c>
      <c r="CF43" s="1">
        <v>34000</v>
      </c>
      <c r="CG43" s="1">
        <f ca="1">INDIRECT("Y43")+2*INDIRECT("AG43")+3*INDIRECT("AO43")+4*INDIRECT("AW43")+5*INDIRECT("BE43")+6*INDIRECT("BM43")</f>
        <v>34000</v>
      </c>
      <c r="CH43" s="1">
        <v>34000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255000</v>
      </c>
      <c r="CP43" s="1">
        <v>255000</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102" ht="11.25">
      <c r="A44" s="25"/>
      <c r="B44" s="25"/>
      <c r="C44" s="27" t="s">
        <v>108</v>
      </c>
      <c r="D44" s="26" t="s">
        <v>0</v>
      </c>
      <c r="E44" s="1" t="s">
        <v>7</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5800</v>
      </c>
      <c r="J44" s="6">
        <f ca="1">INDIRECT("X44")+INDIRECT("AF44")+INDIRECT("AN44")+INDIRECT("AV44")+INDIRECT("BD44")+INDIRECT("BL44")</f>
        <v>5800</v>
      </c>
      <c r="K44" s="6">
        <f ca="1">INDIRECT("Y44")+INDIRECT("AG44")+INDIRECT("AO44")+INDIRECT("AW44")+INDIRECT("BE44")+INDIRECT("BM44")</f>
        <v>5800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0</v>
      </c>
      <c r="O44" s="6">
        <f ca="1">INDIRECT("AB44")+INDIRECT("AC44")+INDIRECT("AD44")+INDIRECT("AE44")+INDIRECT("AF44")+INDIRECT("AG44")+INDIRECT("AH44")+INDIRECT("AI44")</f>
        <v>17400</v>
      </c>
      <c r="P44" s="6">
        <f ca="1">INDIRECT("AJ44")+INDIRECT("AK44")+INDIRECT("AL44")+INDIRECT("AM44")+INDIRECT("AN44")+INDIRECT("AO44")+INDIRECT("AP44")+INDIRECT("AQ44")</f>
        <v>0</v>
      </c>
      <c r="Q44" s="6">
        <f ca="1">INDIRECT("AR44")+INDIRECT("AS44")+INDIRECT("AT44")+INDIRECT("AU44")+INDIRECT("AV44")+INDIRECT("AW44")+INDIRECT("AX44")+INDIRECT("AY44")</f>
        <v>0</v>
      </c>
      <c r="R44" s="6">
        <f ca="1">INDIRECT("AZ44")+INDIRECT("BA44")+INDIRECT("BB44")+INDIRECT("BC44")+INDIRECT("BD44")+INDIRECT("BE44")+INDIRECT("BF44")+INDIRECT("BG44")</f>
        <v>0</v>
      </c>
      <c r="S44" s="6">
        <f ca="1">INDIRECT("BH44")+INDIRECT("BI44")+INDIRECT("BJ44")+INDIRECT("BK44")+INDIRECT("BL44")+INDIRECT("BM44")+INDIRECT("BN44")+INDIRECT("BO44")</f>
        <v>0</v>
      </c>
      <c r="T44" s="28"/>
      <c r="U44" s="29"/>
      <c r="V44" s="29"/>
      <c r="W44" s="29"/>
      <c r="X44" s="29"/>
      <c r="Y44" s="29"/>
      <c r="Z44" s="29"/>
      <c r="AA44" s="29"/>
      <c r="AB44" s="28"/>
      <c r="AC44" s="29"/>
      <c r="AD44" s="29"/>
      <c r="AE44" s="29">
        <v>5800</v>
      </c>
      <c r="AF44" s="29">
        <v>5800</v>
      </c>
      <c r="AG44" s="29">
        <v>5800</v>
      </c>
      <c r="AH44" s="29"/>
      <c r="AI44" s="29"/>
      <c r="AJ44" s="28"/>
      <c r="AK44" s="29"/>
      <c r="AL44" s="29"/>
      <c r="AM44" s="29"/>
      <c r="AN44" s="29"/>
      <c r="AO44" s="29"/>
      <c r="AP44" s="29"/>
      <c r="AQ44" s="29"/>
      <c r="AR44" s="28"/>
      <c r="AS44" s="29"/>
      <c r="AT44" s="29"/>
      <c r="AU44" s="29"/>
      <c r="AV44" s="29"/>
      <c r="AW44" s="29"/>
      <c r="AX44" s="29"/>
      <c r="AY44" s="29"/>
      <c r="AZ44" s="28"/>
      <c r="BA44" s="29"/>
      <c r="BB44" s="29"/>
      <c r="BC44" s="29"/>
      <c r="BD44" s="29"/>
      <c r="BE44" s="29"/>
      <c r="BF44" s="29"/>
      <c r="BG44" s="29"/>
      <c r="BH44" s="28"/>
      <c r="BI44" s="29"/>
      <c r="BJ44" s="29"/>
      <c r="BK44" s="29"/>
      <c r="BL44" s="29"/>
      <c r="BM44" s="29"/>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11600</v>
      </c>
      <c r="CD44" s="1">
        <v>11600</v>
      </c>
      <c r="CE44" s="1">
        <f ca="1">INDIRECT("X44")+2*INDIRECT("AF44")+3*INDIRECT("AN44")+4*INDIRECT("AV44")+5*INDIRECT("BD44")+6*INDIRECT("BL44")</f>
        <v>11600</v>
      </c>
      <c r="CF44" s="1">
        <v>11600</v>
      </c>
      <c r="CG44" s="1">
        <f ca="1">INDIRECT("Y44")+2*INDIRECT("AG44")+3*INDIRECT("AO44")+4*INDIRECT("AW44")+5*INDIRECT("BE44")+6*INDIRECT("BM44")</f>
        <v>11600</v>
      </c>
      <c r="CH44" s="1">
        <v>11600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87000</v>
      </c>
      <c r="CP44" s="1">
        <v>87000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102" ht="11.25">
      <c r="A45" s="1" t="s">
        <v>0</v>
      </c>
      <c r="B45" s="1" t="s">
        <v>0</v>
      </c>
      <c r="C45" s="1" t="s">
        <v>0</v>
      </c>
      <c r="D45" s="1" t="s">
        <v>0</v>
      </c>
      <c r="E45" s="1" t="s">
        <v>8</v>
      </c>
      <c r="F45" s="7">
        <f ca="1">INDIRECT("T45")+INDIRECT("AB45")+INDIRECT("AJ45")+INDIRECT("AR45")+INDIRECT("AZ45")+INDIRECT("BH45")</f>
        <v>30800</v>
      </c>
      <c r="G45" s="6">
        <f ca="1">INDIRECT("U45")+INDIRECT("AC45")+INDIRECT("AK45")+INDIRECT("AS45")+INDIRECT("BA45")+INDIRECT("BI45")</f>
        <v>5900</v>
      </c>
      <c r="H45" s="6">
        <f ca="1">INDIRECT("V45")+INDIRECT("AD45")+INDIRECT("AL45")+INDIRECT("AT45")+INDIRECT("BB45")+INDIRECT("BJ45")</f>
        <v>1000</v>
      </c>
      <c r="I45" s="6">
        <f ca="1">INDIRECT("W45")+INDIRECT("AE45")+INDIRECT("AM45")+INDIRECT("AU45")+INDIRECT("BC45")+INDIRECT("BK45")</f>
        <v>0</v>
      </c>
      <c r="J45" s="6">
        <f ca="1">INDIRECT("X45")+INDIRECT("AF45")+INDIRECT("AN45")+INDIRECT("AV45")+INDIRECT("BD45")+INDIRECT("BL45")</f>
        <v>0</v>
      </c>
      <c r="K45" s="6">
        <f ca="1">INDIRECT("Y45")+INDIRECT("AG45")+INDIRECT("AO45")+INDIRECT("AW45")+INDIRECT("BE45")+INDIRECT("BM45")</f>
        <v>0</v>
      </c>
      <c r="L45" s="6">
        <f ca="1">INDIRECT("Z45")+INDIRECT("AH45")+INDIRECT("AP45")+INDIRECT("AX45")+INDIRECT("BF45")+INDIRECT("BN45")</f>
        <v>0</v>
      </c>
      <c r="M45" s="6">
        <f ca="1">INDIRECT("AA45")+INDIRECT("AI45")+INDIRECT("AQ45")+INDIRECT("AY45")+INDIRECT("BG45")+INDIRECT("BO45")</f>
        <v>0</v>
      </c>
      <c r="N45" s="7">
        <f ca="1">INDIRECT("T45")+INDIRECT("U45")+INDIRECT("V45")+INDIRECT("W45")+INDIRECT("X45")+INDIRECT("Y45")+INDIRECT("Z45")+INDIRECT("AA45")</f>
        <v>12000</v>
      </c>
      <c r="O45" s="6">
        <f ca="1">INDIRECT("AB45")+INDIRECT("AC45")+INDIRECT("AD45")+INDIRECT("AE45")+INDIRECT("AF45")+INDIRECT("AG45")+INDIRECT("AH45")+INDIRECT("AI45")</f>
        <v>6900</v>
      </c>
      <c r="P45" s="6">
        <f ca="1">INDIRECT("AJ45")+INDIRECT("AK45")+INDIRECT("AL45")+INDIRECT("AM45")+INDIRECT("AN45")+INDIRECT("AO45")+INDIRECT("AP45")+INDIRECT("AQ45")</f>
        <v>0</v>
      </c>
      <c r="Q45" s="6">
        <f ca="1">INDIRECT("AR45")+INDIRECT("AS45")+INDIRECT("AT45")+INDIRECT("AU45")+INDIRECT("AV45")+INDIRECT("AW45")+INDIRECT("AX45")+INDIRECT("AY45")</f>
        <v>17800</v>
      </c>
      <c r="R45" s="6">
        <f ca="1">INDIRECT("AZ45")+INDIRECT("BA45")+INDIRECT("BB45")+INDIRECT("BC45")+INDIRECT("BD45")+INDIRECT("BE45")+INDIRECT("BF45")+INDIRECT("BG45")</f>
        <v>1000</v>
      </c>
      <c r="S45" s="6">
        <f ca="1">INDIRECT("BH45")+INDIRECT("BI45")+INDIRECT("BJ45")+INDIRECT("BK45")+INDIRECT("BL45")+INDIRECT("BM45")+INDIRECT("BN45")+INDIRECT("BO45")</f>
        <v>0</v>
      </c>
      <c r="T45" s="28">
        <v>12000</v>
      </c>
      <c r="U45" s="29"/>
      <c r="V45" s="29"/>
      <c r="W45" s="29"/>
      <c r="X45" s="29"/>
      <c r="Y45" s="29"/>
      <c r="Z45" s="29"/>
      <c r="AA45" s="29"/>
      <c r="AB45" s="28"/>
      <c r="AC45" s="29">
        <v>5900</v>
      </c>
      <c r="AD45" s="29">
        <v>1000</v>
      </c>
      <c r="AE45" s="29"/>
      <c r="AF45" s="29"/>
      <c r="AG45" s="29"/>
      <c r="AH45" s="29"/>
      <c r="AI45" s="29"/>
      <c r="AJ45" s="28"/>
      <c r="AK45" s="29"/>
      <c r="AL45" s="29"/>
      <c r="AM45" s="29"/>
      <c r="AN45" s="29"/>
      <c r="AO45" s="29"/>
      <c r="AP45" s="29"/>
      <c r="AQ45" s="29"/>
      <c r="AR45" s="28">
        <v>17800</v>
      </c>
      <c r="AS45" s="29"/>
      <c r="AT45" s="29"/>
      <c r="AU45" s="29"/>
      <c r="AV45" s="29"/>
      <c r="AW45" s="29"/>
      <c r="AX45" s="29"/>
      <c r="AY45" s="29"/>
      <c r="AZ45" s="28">
        <v>1000</v>
      </c>
      <c r="BA45" s="29"/>
      <c r="BB45" s="29"/>
      <c r="BC45" s="29"/>
      <c r="BD45" s="29"/>
      <c r="BE45" s="29"/>
      <c r="BF45" s="29"/>
      <c r="BG45" s="29"/>
      <c r="BH45" s="28"/>
      <c r="BI45" s="29"/>
      <c r="BJ45" s="29"/>
      <c r="BK45" s="29"/>
      <c r="BL45" s="29"/>
      <c r="BM45" s="29"/>
      <c r="BN45" s="29"/>
      <c r="BO45" s="29"/>
      <c r="BP45" s="9">
        <v>0</v>
      </c>
      <c r="BQ45" s="1" t="s">
        <v>0</v>
      </c>
      <c r="BR45" s="1" t="s">
        <v>0</v>
      </c>
      <c r="BS45" s="1" t="s">
        <v>0</v>
      </c>
      <c r="BT45" s="1" t="s">
        <v>0</v>
      </c>
      <c r="BU45" s="1" t="s">
        <v>0</v>
      </c>
      <c r="BW45" s="1">
        <f ca="1">INDIRECT("T45")+2*INDIRECT("AB45")+3*INDIRECT("AJ45")+4*INDIRECT("AR45")+5*INDIRECT("AZ45")+6*INDIRECT("BH45")</f>
        <v>88200</v>
      </c>
      <c r="BX45" s="1">
        <v>88200</v>
      </c>
      <c r="BY45" s="1">
        <f ca="1">INDIRECT("U45")+2*INDIRECT("AC45")+3*INDIRECT("AK45")+4*INDIRECT("AS45")+5*INDIRECT("BA45")+6*INDIRECT("BI45")</f>
        <v>11800</v>
      </c>
      <c r="BZ45" s="1">
        <v>11800</v>
      </c>
      <c r="CA45" s="1">
        <f ca="1">INDIRECT("V45")+2*INDIRECT("AD45")+3*INDIRECT("AL45")+4*INDIRECT("AT45")+5*INDIRECT("BB45")+6*INDIRECT("BJ45")</f>
        <v>2000</v>
      </c>
      <c r="CB45" s="1">
        <v>2000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12000</v>
      </c>
      <c r="CN45" s="1">
        <v>12000</v>
      </c>
      <c r="CO45" s="1">
        <f ca="1">INDIRECT("AB45")+2*INDIRECT("AC45")+3*INDIRECT("AD45")+4*INDIRECT("AE45")+5*INDIRECT("AF45")+6*INDIRECT("AG45")+7*INDIRECT("AH45")+8*INDIRECT("AI45")</f>
        <v>14800</v>
      </c>
      <c r="CP45" s="1">
        <v>14800</v>
      </c>
      <c r="CQ45" s="1">
        <f ca="1">INDIRECT("AJ45")+2*INDIRECT("AK45")+3*INDIRECT("AL45")+4*INDIRECT("AM45")+5*INDIRECT("AN45")+6*INDIRECT("AO45")+7*INDIRECT("AP45")+8*INDIRECT("AQ45")</f>
        <v>0</v>
      </c>
      <c r="CR45" s="1">
        <v>0</v>
      </c>
      <c r="CS45" s="1">
        <f ca="1">INDIRECT("AR45")+2*INDIRECT("AS45")+3*INDIRECT("AT45")+4*INDIRECT("AU45")+5*INDIRECT("AV45")+6*INDIRECT("AW45")+7*INDIRECT("AX45")+8*INDIRECT("AY45")</f>
        <v>17800</v>
      </c>
      <c r="CT45" s="1">
        <v>17800</v>
      </c>
      <c r="CU45" s="1">
        <f ca="1">INDIRECT("AZ45")+2*INDIRECT("BA45")+3*INDIRECT("BB45")+4*INDIRECT("BC45")+5*INDIRECT("BD45")+6*INDIRECT("BE45")+7*INDIRECT("BF45")+8*INDIRECT("BG45")</f>
        <v>1000</v>
      </c>
      <c r="CV45" s="1">
        <v>1000</v>
      </c>
      <c r="CW45" s="1">
        <f ca="1">INDIRECT("BH45")+2*INDIRECT("BI45")+3*INDIRECT("BJ45")+4*INDIRECT("BK45")+5*INDIRECT("BL45")+6*INDIRECT("BM45")+7*INDIRECT("BN45")+8*INDIRECT("BO45")</f>
        <v>0</v>
      </c>
      <c r="CX45" s="1">
        <v>0</v>
      </c>
    </row>
    <row r="46" spans="1:102" ht="11.25">
      <c r="A46" s="1" t="s">
        <v>0</v>
      </c>
      <c r="B46" s="1" t="s">
        <v>0</v>
      </c>
      <c r="C46" s="1" t="s">
        <v>0</v>
      </c>
      <c r="D46" s="1" t="s">
        <v>0</v>
      </c>
      <c r="E46" s="1" t="s">
        <v>32</v>
      </c>
      <c r="F46" s="7">
        <f ca="1">INDIRECT("T46")+INDIRECT("AB46")+INDIRECT("AJ46")+INDIRECT("AR46")+INDIRECT("AZ46")+INDIRECT("BH46")</f>
        <v>0</v>
      </c>
      <c r="G46" s="6">
        <f ca="1">INDIRECT("U46")+INDIRECT("AC46")+INDIRECT("AK46")+INDIRECT("AS46")+INDIRECT("BA46")+INDIRECT("BI46")</f>
        <v>0</v>
      </c>
      <c r="H46" s="6">
        <f ca="1">INDIRECT("V46")+INDIRECT("AD46")+INDIRECT("AL46")+INDIRECT("AT46")+INDIRECT("BB46")+INDIRECT("BJ46")</f>
        <v>0</v>
      </c>
      <c r="I46" s="6">
        <f ca="1">INDIRECT("W46")+INDIRECT("AE46")+INDIRECT("AM46")+INDIRECT("AU46")+INDIRECT("BC46")+INDIRECT("BK46")</f>
        <v>0</v>
      </c>
      <c r="J46" s="6">
        <f ca="1">INDIRECT("X46")+INDIRECT("AF46")+INDIRECT("AN46")+INDIRECT("AV46")+INDIRECT("BD46")+INDIRECT("BL46")</f>
        <v>0</v>
      </c>
      <c r="K46" s="6">
        <f ca="1">INDIRECT("Y46")+INDIRECT("AG46")+INDIRECT("AO46")+INDIRECT("AW46")+INDIRECT("BE46")+INDIRECT("BM46")</f>
        <v>0</v>
      </c>
      <c r="L46" s="6">
        <f ca="1">INDIRECT("Z46")+INDIRECT("AH46")+INDIRECT("AP46")+INDIRECT("AX46")+INDIRECT("BF46")+INDIRECT("BN46")</f>
        <v>5800</v>
      </c>
      <c r="M46" s="6">
        <f ca="1">INDIRECT("AA46")+INDIRECT("AI46")+INDIRECT("AQ46")+INDIRECT("AY46")+INDIRECT("BG46")+INDIRECT("BO46")</f>
        <v>5800</v>
      </c>
      <c r="N46" s="7">
        <f ca="1">INDIRECT("T46")+INDIRECT("U46")+INDIRECT("V46")+INDIRECT("W46")+INDIRECT("X46")+INDIRECT("Y46")+INDIRECT("Z46")+INDIRECT("AA46")</f>
        <v>0</v>
      </c>
      <c r="O46" s="6">
        <f ca="1">INDIRECT("AB46")+INDIRECT("AC46")+INDIRECT("AD46")+INDIRECT("AE46")+INDIRECT("AF46")+INDIRECT("AG46")+INDIRECT("AH46")+INDIRECT("AI46")</f>
        <v>11600</v>
      </c>
      <c r="P46" s="6">
        <f ca="1">INDIRECT("AJ46")+INDIRECT("AK46")+INDIRECT("AL46")+INDIRECT("AM46")+INDIRECT("AN46")+INDIRECT("AO46")+INDIRECT("AP46")+INDIRECT("AQ46")</f>
        <v>0</v>
      </c>
      <c r="Q46" s="6">
        <f ca="1">INDIRECT("AR46")+INDIRECT("AS46")+INDIRECT("AT46")+INDIRECT("AU46")+INDIRECT("AV46")+INDIRECT("AW46")+INDIRECT("AX46")+INDIRECT("AY46")</f>
        <v>0</v>
      </c>
      <c r="R46" s="6">
        <f ca="1">INDIRECT("AZ46")+INDIRECT("BA46")+INDIRECT("BB46")+INDIRECT("BC46")+INDIRECT("BD46")+INDIRECT("BE46")+INDIRECT("BF46")+INDIRECT("BG46")</f>
        <v>0</v>
      </c>
      <c r="S46" s="6">
        <f ca="1">INDIRECT("BH46")+INDIRECT("BI46")+INDIRECT("BJ46")+INDIRECT("BK46")+INDIRECT("BL46")+INDIRECT("BM46")+INDIRECT("BN46")+INDIRECT("BO46")</f>
        <v>0</v>
      </c>
      <c r="T46" s="28"/>
      <c r="U46" s="29"/>
      <c r="V46" s="29"/>
      <c r="W46" s="29"/>
      <c r="X46" s="29"/>
      <c r="Y46" s="29"/>
      <c r="Z46" s="29"/>
      <c r="AA46" s="29"/>
      <c r="AB46" s="28"/>
      <c r="AC46" s="29"/>
      <c r="AD46" s="29"/>
      <c r="AE46" s="29"/>
      <c r="AF46" s="29"/>
      <c r="AG46" s="29"/>
      <c r="AH46" s="29">
        <v>5800</v>
      </c>
      <c r="AI46" s="29">
        <v>5800</v>
      </c>
      <c r="AJ46" s="28"/>
      <c r="AK46" s="29"/>
      <c r="AL46" s="29"/>
      <c r="AM46" s="29"/>
      <c r="AN46" s="29"/>
      <c r="AO46" s="29"/>
      <c r="AP46" s="29"/>
      <c r="AQ46" s="29"/>
      <c r="AR46" s="28"/>
      <c r="AS46" s="29"/>
      <c r="AT46" s="29"/>
      <c r="AU46" s="29"/>
      <c r="AV46" s="29"/>
      <c r="AW46" s="29"/>
      <c r="AX46" s="29"/>
      <c r="AY46" s="29"/>
      <c r="AZ46" s="28"/>
      <c r="BA46" s="29"/>
      <c r="BB46" s="29"/>
      <c r="BC46" s="29"/>
      <c r="BD46" s="29"/>
      <c r="BE46" s="29"/>
      <c r="BF46" s="29"/>
      <c r="BG46" s="29"/>
      <c r="BH46" s="28"/>
      <c r="BI46" s="29"/>
      <c r="BJ46" s="29"/>
      <c r="BK46" s="29"/>
      <c r="BL46" s="29"/>
      <c r="BM46" s="29"/>
      <c r="BN46" s="29"/>
      <c r="BO46" s="29"/>
      <c r="BP46" s="9">
        <v>0</v>
      </c>
      <c r="BQ46" s="1" t="s">
        <v>0</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11600</v>
      </c>
      <c r="CJ46" s="1">
        <v>11600</v>
      </c>
      <c r="CK46" s="1">
        <f ca="1">INDIRECT("AA46")+2*INDIRECT("AI46")+3*INDIRECT("AQ46")+4*INDIRECT("AY46")+5*INDIRECT("BG46")+6*INDIRECT("BO46")</f>
        <v>11600</v>
      </c>
      <c r="CL46" s="1">
        <v>11600</v>
      </c>
      <c r="CM46" s="1">
        <f ca="1">INDIRECT("T46")+2*INDIRECT("U46")+3*INDIRECT("V46")+4*INDIRECT("W46")+5*INDIRECT("X46")+6*INDIRECT("Y46")+7*INDIRECT("Z46")+8*INDIRECT("AA46")</f>
        <v>0</v>
      </c>
      <c r="CN46" s="1">
        <v>0</v>
      </c>
      <c r="CO46" s="1">
        <f ca="1">INDIRECT("AB46")+2*INDIRECT("AC46")+3*INDIRECT("AD46")+4*INDIRECT("AE46")+5*INDIRECT("AF46")+6*INDIRECT("AG46")+7*INDIRECT("AH46")+8*INDIRECT("AI46")</f>
        <v>87000</v>
      </c>
      <c r="CP46" s="1">
        <v>87000</v>
      </c>
      <c r="CQ46" s="1">
        <f ca="1">INDIRECT("AJ46")+2*INDIRECT("AK46")+3*INDIRECT("AL46")+4*INDIRECT("AM46")+5*INDIRECT("AN46")+6*INDIRECT("AO46")+7*INDIRECT("AP46")+8*INDIRECT("AQ46")</f>
        <v>0</v>
      </c>
      <c r="CR46" s="1">
        <v>0</v>
      </c>
      <c r="CS46" s="1">
        <f ca="1">INDIRECT("AR46")+2*INDIRECT("AS46")+3*INDIRECT("AT46")+4*INDIRECT("AU46")+5*INDIRECT("AV46")+6*INDIRECT("AW46")+7*INDIRECT("AX46")+8*INDIRECT("AY46")</f>
        <v>0</v>
      </c>
      <c r="CT46" s="1">
        <v>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102" ht="11.25">
      <c r="A47" s="1" t="s">
        <v>0</v>
      </c>
      <c r="B47" s="1" t="s">
        <v>0</v>
      </c>
      <c r="C47" s="1" t="s">
        <v>0</v>
      </c>
      <c r="D47" s="1" t="s">
        <v>0</v>
      </c>
      <c r="E47" s="1" t="s">
        <v>32</v>
      </c>
      <c r="F47" s="7">
        <f ca="1">INDIRECT("T47")+INDIRECT("AB47")+INDIRECT("AJ47")+INDIRECT("AR47")+INDIRECT("AZ47")+INDIRECT("BH47")</f>
        <v>0</v>
      </c>
      <c r="G47" s="6">
        <f ca="1">INDIRECT("U47")+INDIRECT("AC47")+INDIRECT("AK47")+INDIRECT("AS47")+INDIRECT("BA47")+INDIRECT("BI47")</f>
        <v>0</v>
      </c>
      <c r="H47" s="6">
        <f ca="1">INDIRECT("V47")+INDIRECT("AD47")+INDIRECT("AL47")+INDIRECT("AT47")+INDIRECT("BB47")+INDIRECT("BJ47")</f>
        <v>0</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0</v>
      </c>
      <c r="L47" s="6">
        <f ca="1">INDIRECT("Z47")+INDIRECT("AH47")+INDIRECT("AP47")+INDIRECT("AX47")+INDIRECT("BF47")+INDIRECT("BN47")</f>
        <v>17000</v>
      </c>
      <c r="M47" s="6">
        <f ca="1">INDIRECT("AA47")+INDIRECT("AI47")+INDIRECT("AQ47")+INDIRECT("AY47")+INDIRECT("BG47")+INDIRECT("BO47")</f>
        <v>17000</v>
      </c>
      <c r="N47" s="7">
        <f ca="1">INDIRECT("T47")+INDIRECT("U47")+INDIRECT("V47")+INDIRECT("W47")+INDIRECT("X47")+INDIRECT("Y47")+INDIRECT("Z47")+INDIRECT("AA47")</f>
        <v>0</v>
      </c>
      <c r="O47" s="6">
        <f ca="1">INDIRECT("AB47")+INDIRECT("AC47")+INDIRECT("AD47")+INDIRECT("AE47")+INDIRECT("AF47")+INDIRECT("AG47")+INDIRECT("AH47")+INDIRECT("AI47")</f>
        <v>34000</v>
      </c>
      <c r="P47" s="6">
        <f ca="1">INDIRECT("AJ47")+INDIRECT("AK47")+INDIRECT("AL47")+INDIRECT("AM47")+INDIRECT("AN47")+INDIRECT("AO47")+INDIRECT("AP47")+INDIRECT("AQ47")</f>
        <v>0</v>
      </c>
      <c r="Q47" s="6">
        <f ca="1">INDIRECT("AR47")+INDIRECT("AS47")+INDIRECT("AT47")+INDIRECT("AU47")+INDIRECT("AV47")+INDIRECT("AW47")+INDIRECT("AX47")+INDIRECT("AY47")</f>
        <v>0</v>
      </c>
      <c r="R47" s="6">
        <f ca="1">INDIRECT("AZ47")+INDIRECT("BA47")+INDIRECT("BB47")+INDIRECT("BC47")+INDIRECT("BD47")+INDIRECT("BE47")+INDIRECT("BF47")+INDIRECT("BG47")</f>
        <v>0</v>
      </c>
      <c r="S47" s="6">
        <f ca="1">INDIRECT("BH47")+INDIRECT("BI47")+INDIRECT("BJ47")+INDIRECT("BK47")+INDIRECT("BL47")+INDIRECT("BM47")+INDIRECT("BN47")+INDIRECT("BO47")</f>
        <v>0</v>
      </c>
      <c r="T47" s="28"/>
      <c r="U47" s="29"/>
      <c r="V47" s="29"/>
      <c r="W47" s="29"/>
      <c r="X47" s="29"/>
      <c r="Y47" s="29"/>
      <c r="Z47" s="29"/>
      <c r="AA47" s="29"/>
      <c r="AB47" s="28"/>
      <c r="AC47" s="29"/>
      <c r="AD47" s="29"/>
      <c r="AE47" s="29"/>
      <c r="AF47" s="29"/>
      <c r="AG47" s="29"/>
      <c r="AH47" s="29">
        <v>17000</v>
      </c>
      <c r="AI47" s="29">
        <v>17000</v>
      </c>
      <c r="AJ47" s="28"/>
      <c r="AK47" s="29"/>
      <c r="AL47" s="29"/>
      <c r="AM47" s="29"/>
      <c r="AN47" s="29"/>
      <c r="AO47" s="29"/>
      <c r="AP47" s="29"/>
      <c r="AQ47" s="29"/>
      <c r="AR47" s="28"/>
      <c r="AS47" s="29"/>
      <c r="AT47" s="29"/>
      <c r="AU47" s="29"/>
      <c r="AV47" s="29"/>
      <c r="AW47" s="29"/>
      <c r="AX47" s="29"/>
      <c r="AY47" s="29"/>
      <c r="AZ47" s="28"/>
      <c r="BA47" s="29"/>
      <c r="BB47" s="29"/>
      <c r="BC47" s="29"/>
      <c r="BD47" s="29"/>
      <c r="BE47" s="29"/>
      <c r="BF47" s="29"/>
      <c r="BG47" s="29"/>
      <c r="BH47" s="28"/>
      <c r="BI47" s="29"/>
      <c r="BJ47" s="29"/>
      <c r="BK47" s="29"/>
      <c r="BL47" s="29"/>
      <c r="BM47" s="29"/>
      <c r="BN47" s="29"/>
      <c r="BO47" s="29"/>
      <c r="BP47" s="9">
        <v>0</v>
      </c>
      <c r="BQ47" s="1" t="s">
        <v>0</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34000</v>
      </c>
      <c r="CJ47" s="1">
        <v>34000</v>
      </c>
      <c r="CK47" s="1">
        <f ca="1">INDIRECT("AA47")+2*INDIRECT("AI47")+3*INDIRECT("AQ47")+4*INDIRECT("AY47")+5*INDIRECT("BG47")+6*INDIRECT("BO47")</f>
        <v>34000</v>
      </c>
      <c r="CL47" s="1">
        <v>34000</v>
      </c>
      <c r="CM47" s="1">
        <f ca="1">INDIRECT("T47")+2*INDIRECT("U47")+3*INDIRECT("V47")+4*INDIRECT("W47")+5*INDIRECT("X47")+6*INDIRECT("Y47")+7*INDIRECT("Z47")+8*INDIRECT("AA47")</f>
        <v>0</v>
      </c>
      <c r="CN47" s="1">
        <v>0</v>
      </c>
      <c r="CO47" s="1">
        <f ca="1">INDIRECT("AB47")+2*INDIRECT("AC47")+3*INDIRECT("AD47")+4*INDIRECT("AE47")+5*INDIRECT("AF47")+6*INDIRECT("AG47")+7*INDIRECT("AH47")+8*INDIRECT("AI47")</f>
        <v>255000</v>
      </c>
      <c r="CP47" s="1">
        <v>255000</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102" ht="11.25">
      <c r="A48" s="1" t="s">
        <v>0</v>
      </c>
      <c r="B48" s="1" t="s">
        <v>0</v>
      </c>
      <c r="C48" s="1" t="s">
        <v>0</v>
      </c>
      <c r="D48" s="1" t="s">
        <v>0</v>
      </c>
      <c r="E48" s="1" t="s">
        <v>9</v>
      </c>
      <c r="F48" s="7">
        <f ca="1">INDIRECT("T48")+INDIRECT("AB48")+INDIRECT("AJ48")+INDIRECT("AR48")+INDIRECT("AZ48")+INDIRECT("BH48")</f>
        <v>0</v>
      </c>
      <c r="G48" s="6">
        <f ca="1">INDIRECT("U48")+INDIRECT("AC48")+INDIRECT("AK48")+INDIRECT("AS48")+INDIRECT("BA48")+INDIRECT("BI48")</f>
        <v>12</v>
      </c>
      <c r="H48" s="6">
        <f ca="1">INDIRECT("V48")+INDIRECT("AD48")+INDIRECT("AL48")+INDIRECT("AT48")+INDIRECT("BB48")+INDIRECT("BJ48")</f>
        <v>23415</v>
      </c>
      <c r="I48" s="6">
        <f ca="1">INDIRECT("W48")+INDIRECT("AE48")+INDIRECT("AM48")+INDIRECT("AU48")+INDIRECT("BC48")+INDIRECT("BK48")</f>
        <v>0</v>
      </c>
      <c r="J48" s="6">
        <f ca="1">INDIRECT("X48")+INDIRECT("AF48")+INDIRECT("AN48")+INDIRECT("AV48")+INDIRECT("BD48")+INDIRECT("BL48")</f>
        <v>0</v>
      </c>
      <c r="K48" s="6">
        <f ca="1">INDIRECT("Y48")+INDIRECT("AG48")+INDIRECT("AO48")+INDIRECT("AW48")+INDIRECT("BE48")+INDIRECT("BM48")</f>
        <v>0</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0</v>
      </c>
      <c r="O48" s="6">
        <f ca="1">INDIRECT("AB48")+INDIRECT("AC48")+INDIRECT("AD48")+INDIRECT("AE48")+INDIRECT("AF48")+INDIRECT("AG48")+INDIRECT("AH48")+INDIRECT("AI48")</f>
        <v>23000</v>
      </c>
      <c r="P48" s="6">
        <f ca="1">INDIRECT("AJ48")+INDIRECT("AK48")+INDIRECT("AL48")+INDIRECT("AM48")+INDIRECT("AN48")+INDIRECT("AO48")+INDIRECT("AP48")+INDIRECT("AQ48")</f>
        <v>0</v>
      </c>
      <c r="Q48" s="6">
        <f ca="1">INDIRECT("AR48")+INDIRECT("AS48")+INDIRECT("AT48")+INDIRECT("AU48")+INDIRECT("AV48")+INDIRECT("AW48")+INDIRECT("AX48")+INDIRECT("AY48")</f>
        <v>0</v>
      </c>
      <c r="R48" s="6">
        <f ca="1">INDIRECT("AZ48")+INDIRECT("BA48")+INDIRECT("BB48")+INDIRECT("BC48")+INDIRECT("BD48")+INDIRECT("BE48")+INDIRECT("BF48")+INDIRECT("BG48")</f>
        <v>0</v>
      </c>
      <c r="S48" s="6">
        <f ca="1">INDIRECT("BH48")+INDIRECT("BI48")+INDIRECT("BJ48")+INDIRECT("BK48")+INDIRECT("BL48")+INDIRECT("BM48")+INDIRECT("BN48")+INDIRECT("BO48")</f>
        <v>427</v>
      </c>
      <c r="T48" s="28"/>
      <c r="U48" s="29"/>
      <c r="V48" s="29"/>
      <c r="W48" s="29"/>
      <c r="X48" s="29"/>
      <c r="Y48" s="29"/>
      <c r="Z48" s="29"/>
      <c r="AA48" s="29"/>
      <c r="AB48" s="28"/>
      <c r="AC48" s="29"/>
      <c r="AD48" s="29">
        <v>23000</v>
      </c>
      <c r="AE48" s="29"/>
      <c r="AF48" s="29"/>
      <c r="AG48" s="29"/>
      <c r="AH48" s="29"/>
      <c r="AI48" s="29"/>
      <c r="AJ48" s="28"/>
      <c r="AK48" s="29"/>
      <c r="AL48" s="29"/>
      <c r="AM48" s="29"/>
      <c r="AN48" s="29"/>
      <c r="AO48" s="29"/>
      <c r="AP48" s="29"/>
      <c r="AQ48" s="29"/>
      <c r="AR48" s="28"/>
      <c r="AS48" s="29"/>
      <c r="AT48" s="29"/>
      <c r="AU48" s="29"/>
      <c r="AV48" s="29"/>
      <c r="AW48" s="29"/>
      <c r="AX48" s="29"/>
      <c r="AY48" s="29"/>
      <c r="AZ48" s="28"/>
      <c r="BA48" s="29"/>
      <c r="BB48" s="29"/>
      <c r="BC48" s="29"/>
      <c r="BD48" s="29"/>
      <c r="BE48" s="29"/>
      <c r="BF48" s="29"/>
      <c r="BG48" s="29"/>
      <c r="BH48" s="28"/>
      <c r="BI48" s="29">
        <v>12</v>
      </c>
      <c r="BJ48" s="29">
        <v>415</v>
      </c>
      <c r="BK48" s="29"/>
      <c r="BL48" s="29"/>
      <c r="BM48" s="29"/>
      <c r="BN48" s="29"/>
      <c r="BO48" s="29"/>
      <c r="BP48" s="9">
        <v>0</v>
      </c>
      <c r="BQ48" s="1" t="s">
        <v>0</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72</v>
      </c>
      <c r="BZ48" s="1">
        <v>72</v>
      </c>
      <c r="CA48" s="1">
        <f ca="1">INDIRECT("V48")+2*INDIRECT("AD48")+3*INDIRECT("AL48")+4*INDIRECT("AT48")+5*INDIRECT("BB48")+6*INDIRECT("BJ48")</f>
        <v>48490</v>
      </c>
      <c r="CB48" s="1">
        <v>48490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69000</v>
      </c>
      <c r="CP48" s="1">
        <v>69000</v>
      </c>
      <c r="CQ48" s="1">
        <f ca="1">INDIRECT("AJ48")+2*INDIRECT("AK48")+3*INDIRECT("AL48")+4*INDIRECT("AM48")+5*INDIRECT("AN48")+6*INDIRECT("AO48")+7*INDIRECT("AP48")+8*INDIRECT("AQ48")</f>
        <v>0</v>
      </c>
      <c r="CR48" s="1">
        <v>0</v>
      </c>
      <c r="CS48" s="1">
        <f ca="1">INDIRECT("AR48")+2*INDIRECT("AS48")+3*INDIRECT("AT48")+4*INDIRECT("AU48")+5*INDIRECT("AV48")+6*INDIRECT("AW48")+7*INDIRECT("AX48")+8*INDIRECT("AY48")</f>
        <v>0</v>
      </c>
      <c r="CT48" s="1">
        <v>0</v>
      </c>
      <c r="CU48" s="1">
        <f ca="1">INDIRECT("AZ48")+2*INDIRECT("BA48")+3*INDIRECT("BB48")+4*INDIRECT("BC48")+5*INDIRECT("BD48")+6*INDIRECT("BE48")+7*INDIRECT("BF48")+8*INDIRECT("BG48")</f>
        <v>0</v>
      </c>
      <c r="CV48" s="1">
        <v>0</v>
      </c>
      <c r="CW48" s="1">
        <f ca="1">INDIRECT("BH48")+2*INDIRECT("BI48")+3*INDIRECT("BJ48")+4*INDIRECT("BK48")+5*INDIRECT("BL48")+6*INDIRECT("BM48")+7*INDIRECT("BN48")+8*INDIRECT("BO48")</f>
        <v>1269</v>
      </c>
      <c r="CX48" s="1">
        <v>1269</v>
      </c>
    </row>
    <row r="49" spans="1:102" ht="11.25">
      <c r="A49" s="1" t="s">
        <v>0</v>
      </c>
      <c r="B49" s="1" t="s">
        <v>0</v>
      </c>
      <c r="C49" s="1" t="s">
        <v>0</v>
      </c>
      <c r="D49" s="1" t="s">
        <v>0</v>
      </c>
      <c r="E49" s="1" t="s">
        <v>41</v>
      </c>
      <c r="F49" s="7">
        <f ca="1">INDIRECT("T49")+INDIRECT("AB49")+INDIRECT("AJ49")+INDIRECT("AR49")+INDIRECT("AZ49")+INDIRECT("BH49")</f>
        <v>0</v>
      </c>
      <c r="G49" s="6">
        <f ca="1">INDIRECT("U49")+INDIRECT("AC49")+INDIRECT("AK49")+INDIRECT("AS49")+INDIRECT("BA49")+INDIRECT("BI49")</f>
        <v>0</v>
      </c>
      <c r="H49" s="6">
        <f ca="1">INDIRECT("V49")+INDIRECT("AD49")+INDIRECT("AL49")+INDIRECT("AT49")+INDIRECT("BB49")+INDIRECT("BJ49")</f>
        <v>11000</v>
      </c>
      <c r="I49" s="6">
        <f ca="1">INDIRECT("W49")+INDIRECT("AE49")+INDIRECT("AM49")+INDIRECT("AU49")+INDIRECT("BC49")+INDIRECT("BK49")</f>
        <v>0</v>
      </c>
      <c r="J49" s="6">
        <f ca="1">INDIRECT("X49")+INDIRECT("AF49")+INDIRECT("AN49")+INDIRECT("AV49")+INDIRECT("BD49")+INDIRECT("BL49")</f>
        <v>0</v>
      </c>
      <c r="K49" s="6">
        <f ca="1">INDIRECT("Y49")+INDIRECT("AG49")+INDIRECT("AO49")+INDIRECT("AW49")+INDIRECT("BE49")+INDIRECT("BM49")</f>
        <v>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0</v>
      </c>
      <c r="O49" s="6">
        <f ca="1">INDIRECT("AB49")+INDIRECT("AC49")+INDIRECT("AD49")+INDIRECT("AE49")+INDIRECT("AF49")+INDIRECT("AG49")+INDIRECT("AH49")+INDIRECT("AI49")</f>
        <v>11000</v>
      </c>
      <c r="P49" s="6">
        <f ca="1">INDIRECT("AJ49")+INDIRECT("AK49")+INDIRECT("AL49")+INDIRECT("AM49")+INDIRECT("AN49")+INDIRECT("AO49")+INDIRECT("AP49")+INDIRECT("AQ49")</f>
        <v>0</v>
      </c>
      <c r="Q49" s="6">
        <f ca="1">INDIRECT("AR49")+INDIRECT("AS49")+INDIRECT("AT49")+INDIRECT("AU49")+INDIRECT("AV49")+INDIRECT("AW49")+INDIRECT("AX49")+INDIRECT("AY49")</f>
        <v>0</v>
      </c>
      <c r="R49" s="6">
        <f ca="1">INDIRECT("AZ49")+INDIRECT("BA49")+INDIRECT("BB49")+INDIRECT("BC49")+INDIRECT("BD49")+INDIRECT("BE49")+INDIRECT("BF49")+INDIRECT("BG49")</f>
        <v>0</v>
      </c>
      <c r="S49" s="6">
        <f ca="1">INDIRECT("BH49")+INDIRECT("BI49")+INDIRECT("BJ49")+INDIRECT("BK49")+INDIRECT("BL49")+INDIRECT("BM49")+INDIRECT("BN49")+INDIRECT("BO49")</f>
        <v>0</v>
      </c>
      <c r="T49" s="28"/>
      <c r="U49" s="29"/>
      <c r="V49" s="29"/>
      <c r="W49" s="29"/>
      <c r="X49" s="29"/>
      <c r="Y49" s="29"/>
      <c r="Z49" s="29"/>
      <c r="AA49" s="29"/>
      <c r="AB49" s="28"/>
      <c r="AC49" s="29"/>
      <c r="AD49" s="29">
        <v>11000</v>
      </c>
      <c r="AE49" s="29"/>
      <c r="AF49" s="29"/>
      <c r="AG49" s="29"/>
      <c r="AH49" s="29"/>
      <c r="AI49" s="29"/>
      <c r="AJ49" s="28"/>
      <c r="AK49" s="29"/>
      <c r="AL49" s="29"/>
      <c r="AM49" s="29"/>
      <c r="AN49" s="29"/>
      <c r="AO49" s="29"/>
      <c r="AP49" s="29"/>
      <c r="AQ49" s="29"/>
      <c r="AR49" s="28"/>
      <c r="AS49" s="29"/>
      <c r="AT49" s="29"/>
      <c r="AU49" s="29"/>
      <c r="AV49" s="29"/>
      <c r="AW49" s="29"/>
      <c r="AX49" s="29"/>
      <c r="AY49" s="29"/>
      <c r="AZ49" s="28"/>
      <c r="BA49" s="29"/>
      <c r="BB49" s="29"/>
      <c r="BC49" s="29"/>
      <c r="BD49" s="29"/>
      <c r="BE49" s="29"/>
      <c r="BF49" s="29"/>
      <c r="BG49" s="29"/>
      <c r="BH49" s="28"/>
      <c r="BI49" s="29"/>
      <c r="BJ49" s="29"/>
      <c r="BK49" s="29"/>
      <c r="BL49" s="29"/>
      <c r="BM49" s="29"/>
      <c r="BN49" s="29"/>
      <c r="BO49" s="29"/>
      <c r="BP49" s="9">
        <v>0</v>
      </c>
      <c r="BQ49" s="1" t="s">
        <v>0</v>
      </c>
      <c r="BR49" s="1" t="s">
        <v>0</v>
      </c>
      <c r="BS49" s="1" t="s">
        <v>0</v>
      </c>
      <c r="BT49" s="1" t="s">
        <v>0</v>
      </c>
      <c r="BU49" s="1" t="s">
        <v>0</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22000</v>
      </c>
      <c r="CB49" s="1">
        <v>22000</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33000</v>
      </c>
      <c r="CP49" s="1">
        <v>33000</v>
      </c>
      <c r="CQ49" s="1">
        <f ca="1">INDIRECT("AJ49")+2*INDIRECT("AK49")+3*INDIRECT("AL49")+4*INDIRECT("AM49")+5*INDIRECT("AN49")+6*INDIRECT("AO49")+7*INDIRECT("AP49")+8*INDIRECT("AQ49")</f>
        <v>0</v>
      </c>
      <c r="CR49" s="1">
        <v>0</v>
      </c>
      <c r="CS49" s="1">
        <f ca="1">INDIRECT("AR49")+2*INDIRECT("AS49")+3*INDIRECT("AT49")+4*INDIRECT("AU49")+5*INDIRECT("AV49")+6*INDIRECT("AW49")+7*INDIRECT("AX49")+8*INDIRECT("AY49")</f>
        <v>0</v>
      </c>
      <c r="CT49" s="1">
        <v>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1" t="s">
        <v>0</v>
      </c>
      <c r="B50" s="1" t="s">
        <v>0</v>
      </c>
      <c r="C50" s="1" t="s">
        <v>0</v>
      </c>
      <c r="D50" s="1" t="s">
        <v>0</v>
      </c>
      <c r="E50" s="1" t="s">
        <v>11</v>
      </c>
      <c r="F50" s="7">
        <f>SUM(F42:F49)</f>
        <v>30800</v>
      </c>
      <c r="G50" s="6">
        <f>SUM(G42:G49)</f>
        <v>5912</v>
      </c>
      <c r="H50" s="6">
        <f>SUM(H42:H49)</f>
        <v>39551</v>
      </c>
      <c r="I50" s="6">
        <f>SUM(I42:I49)</f>
        <v>22800</v>
      </c>
      <c r="J50" s="6">
        <f>SUM(J42:J49)</f>
        <v>22800</v>
      </c>
      <c r="K50" s="6">
        <f>SUM(K42:K49)</f>
        <v>22800</v>
      </c>
      <c r="L50" s="6">
        <f>SUM(L42:L49)</f>
        <v>22800</v>
      </c>
      <c r="M50" s="6">
        <f>SUM(M42:M49)</f>
        <v>22800</v>
      </c>
      <c r="N50" s="7">
        <f>SUM(N42:N49)</f>
        <v>12000</v>
      </c>
      <c r="O50" s="6">
        <f>SUM(O42:O49)</f>
        <v>159036</v>
      </c>
      <c r="P50" s="6">
        <f>SUM(P42:P49)</f>
        <v>0</v>
      </c>
      <c r="Q50" s="6">
        <f>SUM(Q42:Q49)</f>
        <v>17800</v>
      </c>
      <c r="R50" s="6">
        <f>SUM(R42:R49)</f>
        <v>1000</v>
      </c>
      <c r="S50" s="6">
        <f>SUM(S42:S49)</f>
        <v>427</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HYPERLINK("http://www.dot.ca.gov/hq/transprog/stip2004/ff_sheets/11-0135g.xls","0135G")</f>
        <v>0135G</v>
      </c>
      <c r="C52" s="30" t="s">
        <v>42</v>
      </c>
      <c r="D52" s="30" t="s">
        <v>23</v>
      </c>
      <c r="E52" s="30" t="s">
        <v>6</v>
      </c>
      <c r="F52" s="32">
        <f ca="1">INDIRECT("T52")+INDIRECT("AB52")+INDIRECT("AJ52")+INDIRECT("AR52")+INDIRECT("AZ52")+INDIRECT("BH52")</f>
        <v>615</v>
      </c>
      <c r="G52" s="33">
        <f ca="1">INDIRECT("U52")+INDIRECT("AC52")+INDIRECT("AK52")+INDIRECT("AS52")+INDIRECT("BA52")+INDIRECT("BI52")</f>
        <v>0</v>
      </c>
      <c r="H52" s="33">
        <f ca="1">INDIRECT("V52")+INDIRECT("AD52")+INDIRECT("AL52")+INDIRECT("AT52")+INDIRECT("BB52")+INDIRECT("BJ52")</f>
        <v>5485</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53</v>
      </c>
      <c r="O52" s="33">
        <f ca="1">INDIRECT("AB52")+INDIRECT("AC52")+INDIRECT("AD52")+INDIRECT("AE52")+INDIRECT("AF52")+INDIRECT("AG52")+INDIRECT("AH52")+INDIRECT("AI52")</f>
        <v>4850</v>
      </c>
      <c r="P52" s="33">
        <f ca="1">INDIRECT("AJ52")+INDIRECT("AK52")+INDIRECT("AL52")+INDIRECT("AM52")+INDIRECT("AN52")+INDIRECT("AO52")+INDIRECT("AP52")+INDIRECT("AQ52")</f>
        <v>126</v>
      </c>
      <c r="Q52" s="33">
        <f ca="1">INDIRECT("AR52")+INDIRECT("AS52")+INDIRECT("AT52")+INDIRECT("AU52")+INDIRECT("AV52")+INDIRECT("AW52")+INDIRECT("AX52")+INDIRECT("AY52")</f>
        <v>410</v>
      </c>
      <c r="R52" s="33">
        <f ca="1">INDIRECT("AZ52")+INDIRECT("BA52")+INDIRECT("BB52")+INDIRECT("BC52")+INDIRECT("BD52")+INDIRECT("BE52")+INDIRECT("BF52")+INDIRECT("BG52")</f>
        <v>26</v>
      </c>
      <c r="S52" s="33">
        <f ca="1">INDIRECT("BH52")+INDIRECT("BI52")+INDIRECT("BJ52")+INDIRECT("BK52")+INDIRECT("BL52")+INDIRECT("BM52")+INDIRECT("BN52")+INDIRECT("BO52")</f>
        <v>635</v>
      </c>
      <c r="T52" s="34">
        <v>53</v>
      </c>
      <c r="U52" s="35"/>
      <c r="V52" s="35"/>
      <c r="W52" s="35"/>
      <c r="X52" s="35"/>
      <c r="Y52" s="35"/>
      <c r="Z52" s="35"/>
      <c r="AA52" s="35"/>
      <c r="AB52" s="34"/>
      <c r="AC52" s="35"/>
      <c r="AD52" s="35">
        <v>4850</v>
      </c>
      <c r="AE52" s="35"/>
      <c r="AF52" s="35"/>
      <c r="AG52" s="35"/>
      <c r="AH52" s="35"/>
      <c r="AI52" s="35"/>
      <c r="AJ52" s="34">
        <v>126</v>
      </c>
      <c r="AK52" s="35"/>
      <c r="AL52" s="35"/>
      <c r="AM52" s="35"/>
      <c r="AN52" s="35"/>
      <c r="AO52" s="35"/>
      <c r="AP52" s="35"/>
      <c r="AQ52" s="35"/>
      <c r="AR52" s="34">
        <v>410</v>
      </c>
      <c r="AS52" s="35"/>
      <c r="AT52" s="35"/>
      <c r="AU52" s="35"/>
      <c r="AV52" s="35"/>
      <c r="AW52" s="35"/>
      <c r="AX52" s="35"/>
      <c r="AY52" s="35"/>
      <c r="AZ52" s="34">
        <v>26</v>
      </c>
      <c r="BA52" s="35"/>
      <c r="BB52" s="35"/>
      <c r="BC52" s="35"/>
      <c r="BD52" s="35"/>
      <c r="BE52" s="35"/>
      <c r="BF52" s="35"/>
      <c r="BG52" s="35"/>
      <c r="BH52" s="34"/>
      <c r="BI52" s="35"/>
      <c r="BJ52" s="35">
        <v>635</v>
      </c>
      <c r="BK52" s="35"/>
      <c r="BL52" s="35"/>
      <c r="BM52" s="35"/>
      <c r="BN52" s="35"/>
      <c r="BO52" s="36"/>
      <c r="BP52" s="9">
        <v>11000000137</v>
      </c>
      <c r="BQ52" s="1" t="s">
        <v>6</v>
      </c>
      <c r="BR52" s="1" t="s">
        <v>0</v>
      </c>
      <c r="BS52" s="1" t="s">
        <v>0</v>
      </c>
      <c r="BT52" s="1" t="s">
        <v>0</v>
      </c>
      <c r="BU52" s="1" t="s">
        <v>25</v>
      </c>
      <c r="BW52" s="1">
        <f ca="1">INDIRECT("T52")+2*INDIRECT("AB52")+3*INDIRECT("AJ52")+4*INDIRECT("AR52")+5*INDIRECT("AZ52")+6*INDIRECT("BH52")</f>
        <v>2201</v>
      </c>
      <c r="BX52" s="1">
        <v>2201</v>
      </c>
      <c r="BY52" s="1">
        <f ca="1">INDIRECT("U52")+2*INDIRECT("AC52")+3*INDIRECT("AK52")+4*INDIRECT("AS52")+5*INDIRECT("BA52")+6*INDIRECT("BI52")</f>
        <v>0</v>
      </c>
      <c r="BZ52" s="1">
        <v>0</v>
      </c>
      <c r="CA52" s="1">
        <f ca="1">INDIRECT("V52")+2*INDIRECT("AD52")+3*INDIRECT("AL52")+4*INDIRECT("AT52")+5*INDIRECT("BB52")+6*INDIRECT("BJ52")</f>
        <v>13510</v>
      </c>
      <c r="CB52" s="1">
        <v>13510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53</v>
      </c>
      <c r="CN52" s="1">
        <v>53</v>
      </c>
      <c r="CO52" s="1">
        <f ca="1">INDIRECT("AB52")+2*INDIRECT("AC52")+3*INDIRECT("AD52")+4*INDIRECT("AE52")+5*INDIRECT("AF52")+6*INDIRECT("AG52")+7*INDIRECT("AH52")+8*INDIRECT("AI52")</f>
        <v>14550</v>
      </c>
      <c r="CP52" s="1">
        <v>14550</v>
      </c>
      <c r="CQ52" s="1">
        <f ca="1">INDIRECT("AJ52")+2*INDIRECT("AK52")+3*INDIRECT("AL52")+4*INDIRECT("AM52")+5*INDIRECT("AN52")+6*INDIRECT("AO52")+7*INDIRECT("AP52")+8*INDIRECT("AQ52")</f>
        <v>126</v>
      </c>
      <c r="CR52" s="1">
        <v>126</v>
      </c>
      <c r="CS52" s="1">
        <f ca="1">INDIRECT("AR52")+2*INDIRECT("AS52")+3*INDIRECT("AT52")+4*INDIRECT("AU52")+5*INDIRECT("AV52")+6*INDIRECT("AW52")+7*INDIRECT("AX52")+8*INDIRECT("AY52")</f>
        <v>410</v>
      </c>
      <c r="CT52" s="1">
        <v>410</v>
      </c>
      <c r="CU52" s="1">
        <f ca="1">INDIRECT("AZ52")+2*INDIRECT("BA52")+3*INDIRECT("BB52")+4*INDIRECT("BC52")+5*INDIRECT("BD52")+6*INDIRECT("BE52")+7*INDIRECT("BF52")+8*INDIRECT("BG52")</f>
        <v>26</v>
      </c>
      <c r="CV52" s="1">
        <v>26</v>
      </c>
      <c r="CW52" s="1">
        <f ca="1">INDIRECT("BH52")+2*INDIRECT("BI52")+3*INDIRECT("BJ52")+4*INDIRECT("BK52")+5*INDIRECT("BL52")+6*INDIRECT("BM52")+7*INDIRECT("BN52")+8*INDIRECT("BO52")</f>
        <v>1905</v>
      </c>
      <c r="CX52" s="1">
        <v>1905</v>
      </c>
    </row>
    <row r="53" spans="1:73" ht="11.25">
      <c r="A53" s="1" t="s">
        <v>0</v>
      </c>
      <c r="B53" s="1" t="s">
        <v>43</v>
      </c>
      <c r="C53" s="1" t="s">
        <v>44</v>
      </c>
      <c r="D53" s="1" t="s">
        <v>45</v>
      </c>
      <c r="E53" s="1" t="s">
        <v>11</v>
      </c>
      <c r="F53" s="7">
        <f>SUM(F52:F52)</f>
        <v>615</v>
      </c>
      <c r="G53" s="6">
        <f>SUM(G52:G52)</f>
        <v>0</v>
      </c>
      <c r="H53" s="6">
        <f>SUM(H52:H52)</f>
        <v>5485</v>
      </c>
      <c r="I53" s="6">
        <f>SUM(I52:I52)</f>
        <v>0</v>
      </c>
      <c r="J53" s="6">
        <f>SUM(J52:J52)</f>
        <v>0</v>
      </c>
      <c r="K53" s="6">
        <f>SUM(K52:K52)</f>
        <v>0</v>
      </c>
      <c r="L53" s="6">
        <f>SUM(L52:L52)</f>
        <v>0</v>
      </c>
      <c r="M53" s="6">
        <f>SUM(M52:M52)</f>
        <v>0</v>
      </c>
      <c r="N53" s="7">
        <f>SUM(N52:N52)</f>
        <v>53</v>
      </c>
      <c r="O53" s="6">
        <f>SUM(O52:O52)</f>
        <v>4850</v>
      </c>
      <c r="P53" s="6">
        <f>SUM(P52:P52)</f>
        <v>126</v>
      </c>
      <c r="Q53" s="6">
        <f>SUM(Q52:Q52)</f>
        <v>410</v>
      </c>
      <c r="R53" s="6">
        <f>SUM(R52:R52)</f>
        <v>26</v>
      </c>
      <c r="S53" s="6">
        <f>SUM(S52:S52)</f>
        <v>635</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1:73" ht="11.25">
      <c r="A54" s="25"/>
      <c r="B54" s="25"/>
      <c r="C54" s="27" t="s">
        <v>108</v>
      </c>
      <c r="D54" s="26"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102" ht="11.25">
      <c r="A55" s="30" t="s">
        <v>1</v>
      </c>
      <c r="B55" s="31" t="str">
        <f>HYPERLINK("http://www.dot.ca.gov/hq/transprog/stip2004/ff_sheets/11-0615.xls","0615")</f>
        <v>0615</v>
      </c>
      <c r="C55" s="30" t="s">
        <v>42</v>
      </c>
      <c r="D55" s="30" t="s">
        <v>23</v>
      </c>
      <c r="E55" s="30" t="s">
        <v>6</v>
      </c>
      <c r="F55" s="32">
        <f ca="1">INDIRECT("T55")+INDIRECT("AB55")+INDIRECT("AJ55")+INDIRECT("AR55")+INDIRECT("AZ55")+INDIRECT("BH55")</f>
        <v>0</v>
      </c>
      <c r="G55" s="33">
        <f ca="1">INDIRECT("U55")+INDIRECT("AC55")+INDIRECT("AK55")+INDIRECT("AS55")+INDIRECT("BA55")+INDIRECT("BI55")</f>
        <v>2000</v>
      </c>
      <c r="H55" s="33">
        <f ca="1">INDIRECT("V55")+INDIRECT("AD55")+INDIRECT("AL55")+INDIRECT("AT55")+INDIRECT("BB55")+INDIRECT("BJ55")</f>
        <v>0</v>
      </c>
      <c r="I55" s="33">
        <f ca="1">INDIRECT("W55")+INDIRECT("AE55")+INDIRECT("AM55")+INDIRECT("AU55")+INDIRECT("BC55")+INDIRECT("BK55")</f>
        <v>0</v>
      </c>
      <c r="J55" s="33">
        <f ca="1">INDIRECT("X55")+INDIRECT("AF55")+INDIRECT("AN55")+INDIRECT("AV55")+INDIRECT("BD55")+INDIRECT("BL55")</f>
        <v>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0</v>
      </c>
      <c r="P55" s="33">
        <f ca="1">INDIRECT("AJ55")+INDIRECT("AK55")+INDIRECT("AL55")+INDIRECT("AM55")+INDIRECT("AN55")+INDIRECT("AO55")+INDIRECT("AP55")+INDIRECT("AQ55")</f>
        <v>2000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c r="AD55" s="35"/>
      <c r="AE55" s="35"/>
      <c r="AF55" s="35"/>
      <c r="AG55" s="35"/>
      <c r="AH55" s="35"/>
      <c r="AI55" s="35"/>
      <c r="AJ55" s="34"/>
      <c r="AK55" s="35">
        <v>2000</v>
      </c>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11000000281</v>
      </c>
      <c r="BQ55" s="1" t="s">
        <v>6</v>
      </c>
      <c r="BR55" s="1" t="s">
        <v>0</v>
      </c>
      <c r="BS55" s="1" t="s">
        <v>0</v>
      </c>
      <c r="BT55" s="1" t="s">
        <v>0</v>
      </c>
      <c r="BU55" s="1" t="s">
        <v>25</v>
      </c>
      <c r="BW55" s="1">
        <f ca="1">INDIRECT("T55")+2*INDIRECT("AB55")+3*INDIRECT("AJ55")+4*INDIRECT("AR55")+5*INDIRECT("AZ55")+6*INDIRECT("BH55")</f>
        <v>0</v>
      </c>
      <c r="BX55" s="1">
        <v>0</v>
      </c>
      <c r="BY55" s="1">
        <f ca="1">INDIRECT("U55")+2*INDIRECT("AC55")+3*INDIRECT("AK55")+4*INDIRECT("AS55")+5*INDIRECT("BA55")+6*INDIRECT("BI55")</f>
        <v>6000</v>
      </c>
      <c r="BZ55" s="1">
        <v>6000</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0</v>
      </c>
      <c r="CP55" s="1">
        <v>0</v>
      </c>
      <c r="CQ55" s="1">
        <f ca="1">INDIRECT("AJ55")+2*INDIRECT("AK55")+3*INDIRECT("AL55")+4*INDIRECT("AM55")+5*INDIRECT("AN55")+6*INDIRECT("AO55")+7*INDIRECT("AP55")+8*INDIRECT("AQ55")</f>
        <v>4000</v>
      </c>
      <c r="CR55" s="1">
        <v>4000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102" ht="11.25">
      <c r="A56" s="1" t="s">
        <v>0</v>
      </c>
      <c r="B56" s="1" t="s">
        <v>46</v>
      </c>
      <c r="C56" s="1" t="s">
        <v>47</v>
      </c>
      <c r="D56" s="1" t="s">
        <v>48</v>
      </c>
      <c r="E56" s="1" t="s">
        <v>9</v>
      </c>
      <c r="F56" s="7">
        <f ca="1">INDIRECT("T56")+INDIRECT("AB56")+INDIRECT("AJ56")+INDIRECT("AR56")+INDIRECT("AZ56")+INDIRECT("BH56")</f>
        <v>4000</v>
      </c>
      <c r="G56" s="6">
        <f ca="1">INDIRECT("U56")+INDIRECT("AC56")+INDIRECT("AK56")+INDIRECT("AS56")+INDIRECT("BA56")+INDIRECT("BI56")</f>
        <v>0</v>
      </c>
      <c r="H56" s="6">
        <f ca="1">INDIRECT("V56")+INDIRECT("AD56")+INDIRECT("AL56")+INDIRECT("AT56")+INDIRECT("BB56")+INDIRECT("BJ56")</f>
        <v>0</v>
      </c>
      <c r="I56" s="6">
        <f ca="1">INDIRECT("W56")+INDIRECT("AE56")+INDIRECT("AM56")+INDIRECT("AU56")+INDIRECT("BC56")+INDIRECT("BK56")</f>
        <v>0</v>
      </c>
      <c r="J56" s="6">
        <f ca="1">INDIRECT("X56")+INDIRECT("AF56")+INDIRECT("AN56")+INDIRECT("AV56")+INDIRECT("BD56")+INDIRECT("BL56")</f>
        <v>0</v>
      </c>
      <c r="K56" s="6">
        <f ca="1">INDIRECT("Y56")+INDIRECT("AG56")+INDIRECT("AO56")+INDIRECT("AW56")+INDIRECT("BE56")+INDIRECT("BM56")</f>
        <v>0</v>
      </c>
      <c r="L56" s="6">
        <f ca="1">INDIRECT("Z56")+INDIRECT("AH56")+INDIRECT("AP56")+INDIRECT("AX56")+INDIRECT("BF56")+INDIRECT("BN56")</f>
        <v>0</v>
      </c>
      <c r="M56" s="6">
        <f ca="1">INDIRECT("AA56")+INDIRECT("AI56")+INDIRECT("AQ56")+INDIRECT("AY56")+INDIRECT("BG56")+INDIRECT("BO56")</f>
        <v>0</v>
      </c>
      <c r="N56" s="7">
        <f ca="1">INDIRECT("T56")+INDIRECT("U56")+INDIRECT("V56")+INDIRECT("W56")+INDIRECT("X56")+INDIRECT("Y56")+INDIRECT("Z56")+INDIRECT("AA56")</f>
        <v>0</v>
      </c>
      <c r="O56" s="6">
        <f ca="1">INDIRECT("AB56")+INDIRECT("AC56")+INDIRECT("AD56")+INDIRECT("AE56")+INDIRECT("AF56")+INDIRECT("AG56")+INDIRECT("AH56")+INDIRECT("AI56")</f>
        <v>0</v>
      </c>
      <c r="P56" s="6">
        <f ca="1">INDIRECT("AJ56")+INDIRECT("AK56")+INDIRECT("AL56")+INDIRECT("AM56")+INDIRECT("AN56")+INDIRECT("AO56")+INDIRECT("AP56")+INDIRECT("AQ56")</f>
        <v>4000</v>
      </c>
      <c r="Q56" s="6">
        <f ca="1">INDIRECT("AR56")+INDIRECT("AS56")+INDIRECT("AT56")+INDIRECT("AU56")+INDIRECT("AV56")+INDIRECT("AW56")+INDIRECT("AX56")+INDIRECT("AY56")</f>
        <v>0</v>
      </c>
      <c r="R56" s="6">
        <f ca="1">INDIRECT("AZ56")+INDIRECT("BA56")+INDIRECT("BB56")+INDIRECT("BC56")+INDIRECT("BD56")+INDIRECT("BE56")+INDIRECT("BF56")+INDIRECT("BG56")</f>
        <v>0</v>
      </c>
      <c r="S56" s="6">
        <f ca="1">INDIRECT("BH56")+INDIRECT("BI56")+INDIRECT("BJ56")+INDIRECT("BK56")+INDIRECT("BL56")+INDIRECT("BM56")+INDIRECT("BN56")+INDIRECT("BO56")</f>
        <v>0</v>
      </c>
      <c r="T56" s="28"/>
      <c r="U56" s="29"/>
      <c r="V56" s="29"/>
      <c r="W56" s="29"/>
      <c r="X56" s="29"/>
      <c r="Y56" s="29"/>
      <c r="Z56" s="29"/>
      <c r="AA56" s="29"/>
      <c r="AB56" s="28"/>
      <c r="AC56" s="29"/>
      <c r="AD56" s="29"/>
      <c r="AE56" s="29"/>
      <c r="AF56" s="29"/>
      <c r="AG56" s="29"/>
      <c r="AH56" s="29"/>
      <c r="AI56" s="29"/>
      <c r="AJ56" s="28">
        <v>4000</v>
      </c>
      <c r="AK56" s="29"/>
      <c r="AL56" s="29"/>
      <c r="AM56" s="29"/>
      <c r="AN56" s="29"/>
      <c r="AO56" s="29"/>
      <c r="AP56" s="29"/>
      <c r="AQ56" s="29"/>
      <c r="AR56" s="28"/>
      <c r="AS56" s="29"/>
      <c r="AT56" s="29"/>
      <c r="AU56" s="29"/>
      <c r="AV56" s="29"/>
      <c r="AW56" s="29"/>
      <c r="AX56" s="29"/>
      <c r="AY56" s="29"/>
      <c r="AZ56" s="28"/>
      <c r="BA56" s="29"/>
      <c r="BB56" s="29"/>
      <c r="BC56" s="29"/>
      <c r="BD56" s="29"/>
      <c r="BE56" s="29"/>
      <c r="BF56" s="29"/>
      <c r="BG56" s="29"/>
      <c r="BH56" s="28"/>
      <c r="BI56" s="29"/>
      <c r="BJ56" s="29"/>
      <c r="BK56" s="29"/>
      <c r="BL56" s="29"/>
      <c r="BM56" s="29"/>
      <c r="BN56" s="29"/>
      <c r="BO56" s="29"/>
      <c r="BP56" s="9">
        <v>0</v>
      </c>
      <c r="BQ56" s="1" t="s">
        <v>0</v>
      </c>
      <c r="BR56" s="1" t="s">
        <v>0</v>
      </c>
      <c r="BS56" s="1" t="s">
        <v>0</v>
      </c>
      <c r="BT56" s="1" t="s">
        <v>0</v>
      </c>
      <c r="BU56" s="1" t="s">
        <v>0</v>
      </c>
      <c r="BW56" s="1">
        <f ca="1">INDIRECT("T56")+2*INDIRECT("AB56")+3*INDIRECT("AJ56")+4*INDIRECT("AR56")+5*INDIRECT("AZ56")+6*INDIRECT("BH56")</f>
        <v>12000</v>
      </c>
      <c r="BX56" s="1">
        <v>12000</v>
      </c>
      <c r="BY56" s="1">
        <f ca="1">INDIRECT("U56")+2*INDIRECT("AC56")+3*INDIRECT("AK56")+4*INDIRECT("AS56")+5*INDIRECT("BA56")+6*INDIRECT("BI56")</f>
        <v>0</v>
      </c>
      <c r="BZ56" s="1">
        <v>0</v>
      </c>
      <c r="CA56" s="1">
        <f ca="1">INDIRECT("V56")+2*INDIRECT("AD56")+3*INDIRECT("AL56")+4*INDIRECT("AT56")+5*INDIRECT("BB56")+6*INDIRECT("BJ56")</f>
        <v>0</v>
      </c>
      <c r="CB56" s="1">
        <v>0</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0</v>
      </c>
      <c r="CP56" s="1">
        <v>0</v>
      </c>
      <c r="CQ56" s="1">
        <f ca="1">INDIRECT("AJ56")+2*INDIRECT("AK56")+3*INDIRECT("AL56")+4*INDIRECT("AM56")+5*INDIRECT("AN56")+6*INDIRECT("AO56")+7*INDIRECT("AP56")+8*INDIRECT("AQ56")</f>
        <v>4000</v>
      </c>
      <c r="CR56" s="1">
        <v>4000</v>
      </c>
      <c r="CS56" s="1">
        <f ca="1">INDIRECT("AR56")+2*INDIRECT("AS56")+3*INDIRECT("AT56")+4*INDIRECT("AU56")+5*INDIRECT("AV56")+6*INDIRECT("AW56")+7*INDIRECT("AX56")+8*INDIRECT("AY56")</f>
        <v>0</v>
      </c>
      <c r="CT56" s="1">
        <v>0</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102" ht="11.25">
      <c r="A57" s="25"/>
      <c r="B57" s="25"/>
      <c r="C57" s="27" t="s">
        <v>108</v>
      </c>
      <c r="D57" s="26" t="s">
        <v>0</v>
      </c>
      <c r="E57" s="1" t="s">
        <v>49</v>
      </c>
      <c r="F57" s="7">
        <f ca="1">INDIRECT("T57")+INDIRECT("AB57")+INDIRECT("AJ57")+INDIRECT("AR57")+INDIRECT("AZ57")+INDIRECT("BH57")</f>
        <v>0</v>
      </c>
      <c r="G57" s="6">
        <f ca="1">INDIRECT("U57")+INDIRECT("AC57")+INDIRECT("AK57")+INDIRECT("AS57")+INDIRECT("BA57")+INDIRECT("BI57")</f>
        <v>4000</v>
      </c>
      <c r="H57" s="6">
        <f ca="1">INDIRECT("V57")+INDIRECT("AD57")+INDIRECT("AL57")+INDIRECT("AT57")+INDIRECT("BB57")+INDIRECT("BJ57")</f>
        <v>0</v>
      </c>
      <c r="I57" s="6">
        <f ca="1">INDIRECT("W57")+INDIRECT("AE57")+INDIRECT("AM57")+INDIRECT("AU57")+INDIRECT("BC57")+INDIRECT("BK57")</f>
        <v>0</v>
      </c>
      <c r="J57" s="6">
        <f ca="1">INDIRECT("X57")+INDIRECT("AF57")+INDIRECT("AN57")+INDIRECT("AV57")+INDIRECT("BD57")+INDIRECT("BL57")</f>
        <v>0</v>
      </c>
      <c r="K57" s="6">
        <f ca="1">INDIRECT("Y57")+INDIRECT("AG57")+INDIRECT("AO57")+INDIRECT("AW57")+INDIRECT("BE57")+INDIRECT("BM57")</f>
        <v>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0</v>
      </c>
      <c r="O57" s="6">
        <f ca="1">INDIRECT("AB57")+INDIRECT("AC57")+INDIRECT("AD57")+INDIRECT("AE57")+INDIRECT("AF57")+INDIRECT("AG57")+INDIRECT("AH57")+INDIRECT("AI57")</f>
        <v>0</v>
      </c>
      <c r="P57" s="6">
        <f ca="1">INDIRECT("AJ57")+INDIRECT("AK57")+INDIRECT("AL57")+INDIRECT("AM57")+INDIRECT("AN57")+INDIRECT("AO57")+INDIRECT("AP57")+INDIRECT("AQ57")</f>
        <v>4000</v>
      </c>
      <c r="Q57" s="6">
        <f ca="1">INDIRECT("AR57")+INDIRECT("AS57")+INDIRECT("AT57")+INDIRECT("AU57")+INDIRECT("AV57")+INDIRECT("AW57")+INDIRECT("AX57")+INDIRECT("AY57")</f>
        <v>0</v>
      </c>
      <c r="R57" s="6">
        <f ca="1">INDIRECT("AZ57")+INDIRECT("BA57")+INDIRECT("BB57")+INDIRECT("BC57")+INDIRECT("BD57")+INDIRECT("BE57")+INDIRECT("BF57")+INDIRECT("BG57")</f>
        <v>0</v>
      </c>
      <c r="S57" s="6">
        <f ca="1">INDIRECT("BH57")+INDIRECT("BI57")+INDIRECT("BJ57")+INDIRECT("BK57")+INDIRECT("BL57")+INDIRECT("BM57")+INDIRECT("BN57")+INDIRECT("BO57")</f>
        <v>0</v>
      </c>
      <c r="T57" s="28"/>
      <c r="U57" s="29"/>
      <c r="V57" s="29"/>
      <c r="W57" s="29"/>
      <c r="X57" s="29"/>
      <c r="Y57" s="29"/>
      <c r="Z57" s="29"/>
      <c r="AA57" s="29"/>
      <c r="AB57" s="28"/>
      <c r="AC57" s="29"/>
      <c r="AD57" s="29"/>
      <c r="AE57" s="29"/>
      <c r="AF57" s="29"/>
      <c r="AG57" s="29"/>
      <c r="AH57" s="29"/>
      <c r="AI57" s="29"/>
      <c r="AJ57" s="28"/>
      <c r="AK57" s="29">
        <v>4000</v>
      </c>
      <c r="AL57" s="29"/>
      <c r="AM57" s="29"/>
      <c r="AN57" s="29"/>
      <c r="AO57" s="29"/>
      <c r="AP57" s="29"/>
      <c r="AQ57" s="29"/>
      <c r="AR57" s="28"/>
      <c r="AS57" s="29"/>
      <c r="AT57" s="29"/>
      <c r="AU57" s="29"/>
      <c r="AV57" s="29"/>
      <c r="AW57" s="29"/>
      <c r="AX57" s="29"/>
      <c r="AY57" s="29"/>
      <c r="AZ57" s="28"/>
      <c r="BA57" s="29"/>
      <c r="BB57" s="29"/>
      <c r="BC57" s="29"/>
      <c r="BD57" s="29"/>
      <c r="BE57" s="29"/>
      <c r="BF57" s="29"/>
      <c r="BG57" s="29"/>
      <c r="BH57" s="28"/>
      <c r="BI57" s="29"/>
      <c r="BJ57" s="29"/>
      <c r="BK57" s="29"/>
      <c r="BL57" s="29"/>
      <c r="BM57" s="29"/>
      <c r="BN57" s="29"/>
      <c r="BO57" s="29"/>
      <c r="BP57" s="9">
        <v>0</v>
      </c>
      <c r="BQ57" s="1" t="s">
        <v>0</v>
      </c>
      <c r="BR57" s="1" t="s">
        <v>0</v>
      </c>
      <c r="BS57" s="1" t="s">
        <v>0</v>
      </c>
      <c r="BT57" s="1" t="s">
        <v>0</v>
      </c>
      <c r="BU57" s="1" t="s">
        <v>0</v>
      </c>
      <c r="BW57" s="1">
        <f ca="1">INDIRECT("T57")+2*INDIRECT("AB57")+3*INDIRECT("AJ57")+4*INDIRECT("AR57")+5*INDIRECT("AZ57")+6*INDIRECT("BH57")</f>
        <v>0</v>
      </c>
      <c r="BX57" s="1">
        <v>0</v>
      </c>
      <c r="BY57" s="1">
        <f ca="1">INDIRECT("U57")+2*INDIRECT("AC57")+3*INDIRECT("AK57")+4*INDIRECT("AS57")+5*INDIRECT("BA57")+6*INDIRECT("BI57")</f>
        <v>12000</v>
      </c>
      <c r="BZ57" s="1">
        <v>12000</v>
      </c>
      <c r="CA57" s="1">
        <f ca="1">INDIRECT("V57")+2*INDIRECT("AD57")+3*INDIRECT("AL57")+4*INDIRECT("AT57")+5*INDIRECT("BB57")+6*INDIRECT("BJ57")</f>
        <v>0</v>
      </c>
      <c r="CB57" s="1">
        <v>0</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0</v>
      </c>
      <c r="CN57" s="1">
        <v>0</v>
      </c>
      <c r="CO57" s="1">
        <f ca="1">INDIRECT("AB57")+2*INDIRECT("AC57")+3*INDIRECT("AD57")+4*INDIRECT("AE57")+5*INDIRECT("AF57")+6*INDIRECT("AG57")+7*INDIRECT("AH57")+8*INDIRECT("AI57")</f>
        <v>0</v>
      </c>
      <c r="CP57" s="1">
        <v>0</v>
      </c>
      <c r="CQ57" s="1">
        <f ca="1">INDIRECT("AJ57")+2*INDIRECT("AK57")+3*INDIRECT("AL57")+4*INDIRECT("AM57")+5*INDIRECT("AN57")+6*INDIRECT("AO57")+7*INDIRECT("AP57")+8*INDIRECT("AQ57")</f>
        <v>8000</v>
      </c>
      <c r="CR57" s="1">
        <v>8000</v>
      </c>
      <c r="CS57" s="1">
        <f ca="1">INDIRECT("AR57")+2*INDIRECT("AS57")+3*INDIRECT("AT57")+4*INDIRECT("AU57")+5*INDIRECT("AV57")+6*INDIRECT("AW57")+7*INDIRECT("AX57")+8*INDIRECT("AY57")</f>
        <v>0</v>
      </c>
      <c r="CT57" s="1">
        <v>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73" ht="11.25">
      <c r="A58" s="1" t="s">
        <v>0</v>
      </c>
      <c r="B58" s="1" t="s">
        <v>0</v>
      </c>
      <c r="C58" s="1" t="s">
        <v>0</v>
      </c>
      <c r="D58" s="1" t="s">
        <v>0</v>
      </c>
      <c r="E58" s="1" t="s">
        <v>11</v>
      </c>
      <c r="F58" s="7">
        <f>SUM(F55:F57)</f>
        <v>4000</v>
      </c>
      <c r="G58" s="6">
        <f>SUM(G55:G57)</f>
        <v>6000</v>
      </c>
      <c r="H58" s="6">
        <f>SUM(H55:H57)</f>
        <v>0</v>
      </c>
      <c r="I58" s="6">
        <f>SUM(I55:I57)</f>
        <v>0</v>
      </c>
      <c r="J58" s="6">
        <f>SUM(J55:J57)</f>
        <v>0</v>
      </c>
      <c r="K58" s="6">
        <f>SUM(K55:K57)</f>
        <v>0</v>
      </c>
      <c r="L58" s="6">
        <f>SUM(L55:L57)</f>
        <v>0</v>
      </c>
      <c r="M58" s="6">
        <f>SUM(M55:M57)</f>
        <v>0</v>
      </c>
      <c r="N58" s="7">
        <f>SUM(N55:N57)</f>
        <v>0</v>
      </c>
      <c r="O58" s="6">
        <f>SUM(O55:O57)</f>
        <v>0</v>
      </c>
      <c r="P58" s="6">
        <f>SUM(P55:P57)</f>
        <v>10000</v>
      </c>
      <c r="Q58" s="6">
        <f>SUM(Q55:Q57)</f>
        <v>0</v>
      </c>
      <c r="R58" s="6">
        <f>SUM(R55:R57)</f>
        <v>0</v>
      </c>
      <c r="S58" s="6">
        <f>SUM(S55:S57)</f>
        <v>0</v>
      </c>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3:73" ht="11.25">
      <c r="C59" s="1" t="s">
        <v>0</v>
      </c>
      <c r="D59" s="1" t="s">
        <v>0</v>
      </c>
      <c r="E59" s="1" t="s">
        <v>0</v>
      </c>
      <c r="F59" s="7"/>
      <c r="G59" s="6"/>
      <c r="H59" s="6"/>
      <c r="I59" s="6"/>
      <c r="J59" s="6"/>
      <c r="K59" s="6"/>
      <c r="L59" s="6"/>
      <c r="M59" s="6"/>
      <c r="N59" s="7"/>
      <c r="O59" s="6"/>
      <c r="P59" s="6"/>
      <c r="Q59" s="6"/>
      <c r="R59" s="6"/>
      <c r="S59" s="6"/>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c r="BT59" s="1" t="s">
        <v>0</v>
      </c>
      <c r="BU59" s="1" t="s">
        <v>0</v>
      </c>
    </row>
    <row r="60" spans="1:102" ht="11.25">
      <c r="A60" s="30" t="s">
        <v>1</v>
      </c>
      <c r="B60" s="31" t="str">
        <f>HYPERLINK("http://www.dot.ca.gov/hq/transprog/stip2004/ff_sheets/11-0800.xls","0800")</f>
        <v>0800</v>
      </c>
      <c r="C60" s="30" t="s">
        <v>42</v>
      </c>
      <c r="D60" s="30" t="s">
        <v>23</v>
      </c>
      <c r="E60" s="30" t="s">
        <v>6</v>
      </c>
      <c r="F60" s="32">
        <f ca="1">INDIRECT("T60")+INDIRECT("AB60")+INDIRECT("AJ60")+INDIRECT("AR60")+INDIRECT("AZ60")+INDIRECT("BH60")</f>
        <v>0</v>
      </c>
      <c r="G60" s="33">
        <f ca="1">INDIRECT("U60")+INDIRECT("AC60")+INDIRECT("AK60")+INDIRECT("AS60")+INDIRECT("BA60")+INDIRECT("BI60")</f>
        <v>450</v>
      </c>
      <c r="H60" s="33">
        <f ca="1">INDIRECT("V60")+INDIRECT("AD60")+INDIRECT("AL60")+INDIRECT("AT60")+INDIRECT("BB60")+INDIRECT("BJ60")</f>
        <v>6050</v>
      </c>
      <c r="I60" s="33">
        <f ca="1">INDIRECT("W60")+INDIRECT("AE60")+INDIRECT("AM60")+INDIRECT("AU60")+INDIRECT("BC60")+INDIRECT("BK60")</f>
        <v>0</v>
      </c>
      <c r="J60" s="33">
        <f ca="1">INDIRECT("X60")+INDIRECT("AF60")+INDIRECT("AN60")+INDIRECT("AV60")+INDIRECT("BD60")+INDIRECT("BL60")</f>
        <v>0</v>
      </c>
      <c r="K60" s="33">
        <f ca="1">INDIRECT("Y60")+INDIRECT("AG60")+INDIRECT("AO60")+INDIRECT("AW60")+INDIRECT("BE60")+INDIRECT("BM60")</f>
        <v>0</v>
      </c>
      <c r="L60" s="33">
        <f ca="1">INDIRECT("Z60")+INDIRECT("AH60")+INDIRECT("AP60")+INDIRECT("AX60")+INDIRECT("BF60")+INDIRECT("BN60")</f>
        <v>0</v>
      </c>
      <c r="M60" s="33">
        <f ca="1">INDIRECT("AA60")+INDIRECT("AI60")+INDIRECT("AQ60")+INDIRECT("AY60")+INDIRECT("BG60")+INDIRECT("BO60")</f>
        <v>0</v>
      </c>
      <c r="N60" s="32">
        <f ca="1">INDIRECT("T60")+INDIRECT("U60")+INDIRECT("V60")+INDIRECT("W60")+INDIRECT("X60")+INDIRECT("Y60")+INDIRECT("Z60")+INDIRECT("AA60")</f>
        <v>0</v>
      </c>
      <c r="O60" s="33">
        <f ca="1">INDIRECT("AB60")+INDIRECT("AC60")+INDIRECT("AD60")+INDIRECT("AE60")+INDIRECT("AF60")+INDIRECT("AG60")+INDIRECT("AH60")+INDIRECT("AI60")</f>
        <v>5600</v>
      </c>
      <c r="P60" s="33">
        <f ca="1">INDIRECT("AJ60")+INDIRECT("AK60")+INDIRECT("AL60")+INDIRECT("AM60")+INDIRECT("AN60")+INDIRECT("AO60")+INDIRECT("AP60")+INDIRECT("AQ60")</f>
        <v>0</v>
      </c>
      <c r="Q60" s="33">
        <f ca="1">INDIRECT("AR60")+INDIRECT("AS60")+INDIRECT("AT60")+INDIRECT("AU60")+INDIRECT("AV60")+INDIRECT("AW60")+INDIRECT("AX60")+INDIRECT("AY60")</f>
        <v>450</v>
      </c>
      <c r="R60" s="33">
        <f ca="1">INDIRECT("AZ60")+INDIRECT("BA60")+INDIRECT("BB60")+INDIRECT("BC60")+INDIRECT("BD60")+INDIRECT("BE60")+INDIRECT("BF60")+INDIRECT("BG60")</f>
        <v>0</v>
      </c>
      <c r="S60" s="33">
        <f ca="1">INDIRECT("BH60")+INDIRECT("BI60")+INDIRECT("BJ60")+INDIRECT("BK60")+INDIRECT("BL60")+INDIRECT("BM60")+INDIRECT("BN60")+INDIRECT("BO60")</f>
        <v>450</v>
      </c>
      <c r="T60" s="34"/>
      <c r="U60" s="35"/>
      <c r="V60" s="35"/>
      <c r="W60" s="35"/>
      <c r="X60" s="35"/>
      <c r="Y60" s="35"/>
      <c r="Z60" s="35"/>
      <c r="AA60" s="35"/>
      <c r="AB60" s="34"/>
      <c r="AC60" s="35"/>
      <c r="AD60" s="35">
        <v>5600</v>
      </c>
      <c r="AE60" s="35"/>
      <c r="AF60" s="35"/>
      <c r="AG60" s="35"/>
      <c r="AH60" s="35"/>
      <c r="AI60" s="35"/>
      <c r="AJ60" s="34"/>
      <c r="AK60" s="35"/>
      <c r="AL60" s="35"/>
      <c r="AM60" s="35"/>
      <c r="AN60" s="35"/>
      <c r="AO60" s="35"/>
      <c r="AP60" s="35"/>
      <c r="AQ60" s="35"/>
      <c r="AR60" s="34"/>
      <c r="AS60" s="35">
        <v>450</v>
      </c>
      <c r="AT60" s="35"/>
      <c r="AU60" s="35"/>
      <c r="AV60" s="35"/>
      <c r="AW60" s="35"/>
      <c r="AX60" s="35"/>
      <c r="AY60" s="35"/>
      <c r="AZ60" s="34"/>
      <c r="BA60" s="35"/>
      <c r="BB60" s="35"/>
      <c r="BC60" s="35"/>
      <c r="BD60" s="35"/>
      <c r="BE60" s="35"/>
      <c r="BF60" s="35"/>
      <c r="BG60" s="35"/>
      <c r="BH60" s="34"/>
      <c r="BI60" s="35"/>
      <c r="BJ60" s="35">
        <v>450</v>
      </c>
      <c r="BK60" s="35"/>
      <c r="BL60" s="35"/>
      <c r="BM60" s="35"/>
      <c r="BN60" s="35"/>
      <c r="BO60" s="36"/>
      <c r="BP60" s="9">
        <v>11000000287</v>
      </c>
      <c r="BQ60" s="1" t="s">
        <v>6</v>
      </c>
      <c r="BR60" s="1" t="s">
        <v>0</v>
      </c>
      <c r="BS60" s="1" t="s">
        <v>0</v>
      </c>
      <c r="BT60" s="1" t="s">
        <v>0</v>
      </c>
      <c r="BU60" s="1" t="s">
        <v>25</v>
      </c>
      <c r="BW60" s="1">
        <f ca="1">INDIRECT("T60")+2*INDIRECT("AB60")+3*INDIRECT("AJ60")+4*INDIRECT("AR60")+5*INDIRECT("AZ60")+6*INDIRECT("BH60")</f>
        <v>0</v>
      </c>
      <c r="BX60" s="1">
        <v>0</v>
      </c>
      <c r="BY60" s="1">
        <f ca="1">INDIRECT("U60")+2*INDIRECT("AC60")+3*INDIRECT("AK60")+4*INDIRECT("AS60")+5*INDIRECT("BA60")+6*INDIRECT("BI60")</f>
        <v>1800</v>
      </c>
      <c r="BZ60" s="1">
        <v>1800</v>
      </c>
      <c r="CA60" s="1">
        <f ca="1">INDIRECT("V60")+2*INDIRECT("AD60")+3*INDIRECT("AL60")+4*INDIRECT("AT60")+5*INDIRECT("BB60")+6*INDIRECT("BJ60")</f>
        <v>13900</v>
      </c>
      <c r="CB60" s="1">
        <v>13900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16800</v>
      </c>
      <c r="CP60" s="1">
        <v>16800</v>
      </c>
      <c r="CQ60" s="1">
        <f ca="1">INDIRECT("AJ60")+2*INDIRECT("AK60")+3*INDIRECT("AL60")+4*INDIRECT("AM60")+5*INDIRECT("AN60")+6*INDIRECT("AO60")+7*INDIRECT("AP60")+8*INDIRECT("AQ60")</f>
        <v>0</v>
      </c>
      <c r="CR60" s="1">
        <v>0</v>
      </c>
      <c r="CS60" s="1">
        <f ca="1">INDIRECT("AR60")+2*INDIRECT("AS60")+3*INDIRECT("AT60")+4*INDIRECT("AU60")+5*INDIRECT("AV60")+6*INDIRECT("AW60")+7*INDIRECT("AX60")+8*INDIRECT("AY60")</f>
        <v>900</v>
      </c>
      <c r="CT60" s="1">
        <v>900</v>
      </c>
      <c r="CU60" s="1">
        <f ca="1">INDIRECT("AZ60")+2*INDIRECT("BA60")+3*INDIRECT("BB60")+4*INDIRECT("BC60")+5*INDIRECT("BD60")+6*INDIRECT("BE60")+7*INDIRECT("BF60")+8*INDIRECT("BG60")</f>
        <v>0</v>
      </c>
      <c r="CV60" s="1">
        <v>0</v>
      </c>
      <c r="CW60" s="1">
        <f ca="1">INDIRECT("BH60")+2*INDIRECT("BI60")+3*INDIRECT("BJ60")+4*INDIRECT("BK60")+5*INDIRECT("BL60")+6*INDIRECT("BM60")+7*INDIRECT("BN60")+8*INDIRECT("BO60")</f>
        <v>1350</v>
      </c>
      <c r="CX60" s="1">
        <v>1350</v>
      </c>
    </row>
    <row r="61" spans="1:73" ht="11.25">
      <c r="A61" s="1" t="s">
        <v>0</v>
      </c>
      <c r="B61" s="1" t="s">
        <v>50</v>
      </c>
      <c r="C61" s="1" t="s">
        <v>51</v>
      </c>
      <c r="D61" s="1" t="s">
        <v>52</v>
      </c>
      <c r="E61" s="1" t="s">
        <v>11</v>
      </c>
      <c r="F61" s="7">
        <f>SUM(F60:F60)</f>
        <v>0</v>
      </c>
      <c r="G61" s="6">
        <f>SUM(G60:G60)</f>
        <v>450</v>
      </c>
      <c r="H61" s="6">
        <f>SUM(H60:H60)</f>
        <v>6050</v>
      </c>
      <c r="I61" s="6">
        <f>SUM(I60:I60)</f>
        <v>0</v>
      </c>
      <c r="J61" s="6">
        <f>SUM(J60:J60)</f>
        <v>0</v>
      </c>
      <c r="K61" s="6">
        <f>SUM(K60:K60)</f>
        <v>0</v>
      </c>
      <c r="L61" s="6">
        <f>SUM(L60:L60)</f>
        <v>0</v>
      </c>
      <c r="M61" s="6">
        <f>SUM(M60:M60)</f>
        <v>0</v>
      </c>
      <c r="N61" s="7">
        <f>SUM(N60:N60)</f>
        <v>0</v>
      </c>
      <c r="O61" s="6">
        <f>SUM(O60:O60)</f>
        <v>5600</v>
      </c>
      <c r="P61" s="6">
        <f>SUM(P60:P60)</f>
        <v>0</v>
      </c>
      <c r="Q61" s="6">
        <f>SUM(Q60:Q60)</f>
        <v>450</v>
      </c>
      <c r="R61" s="6">
        <f>SUM(R60:R60)</f>
        <v>0</v>
      </c>
      <c r="S61" s="6">
        <f>SUM(S60:S60)</f>
        <v>450</v>
      </c>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1:73" ht="11.25">
      <c r="A62" s="25"/>
      <c r="B62" s="25"/>
      <c r="C62" s="27" t="s">
        <v>108</v>
      </c>
      <c r="D62" s="26" t="s">
        <v>0</v>
      </c>
      <c r="E62" s="1" t="s">
        <v>0</v>
      </c>
      <c r="F62" s="7"/>
      <c r="G62" s="6"/>
      <c r="H62" s="6"/>
      <c r="I62" s="6"/>
      <c r="J62" s="6"/>
      <c r="K62" s="6"/>
      <c r="L62" s="6"/>
      <c r="M62" s="6"/>
      <c r="N62" s="7"/>
      <c r="O62" s="6"/>
      <c r="P62" s="6"/>
      <c r="Q62" s="6"/>
      <c r="R62" s="6"/>
      <c r="S62" s="6"/>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1:102" ht="11.25">
      <c r="A63" s="30" t="s">
        <v>1</v>
      </c>
      <c r="B63" s="31" t="str">
        <f>HYPERLINK("http://www.dot.ca.gov/hq/transprog/stip2004/ff_sheets/11-0260.xls","0260")</f>
        <v>0260</v>
      </c>
      <c r="C63" s="30" t="s">
        <v>53</v>
      </c>
      <c r="D63" s="30" t="s">
        <v>23</v>
      </c>
      <c r="E63" s="30" t="s">
        <v>6</v>
      </c>
      <c r="F63" s="32">
        <f ca="1">INDIRECT("T63")+INDIRECT("AB63")+INDIRECT("AJ63")+INDIRECT("AR63")+INDIRECT("AZ63")+INDIRECT("BH63")</f>
        <v>25500</v>
      </c>
      <c r="G63" s="33">
        <f ca="1">INDIRECT("U63")+INDIRECT("AC63")+INDIRECT("AK63")+INDIRECT("AS63")+INDIRECT("BA63")+INDIRECT("BI63")</f>
        <v>0</v>
      </c>
      <c r="H63" s="33">
        <f ca="1">INDIRECT("V63")+INDIRECT("AD63")+INDIRECT("AL63")+INDIRECT("AT63")+INDIRECT("BB63")+INDIRECT("BJ63")</f>
        <v>6000</v>
      </c>
      <c r="I63" s="33">
        <f ca="1">INDIRECT("W63")+INDIRECT("AE63")+INDIRECT("AM63")+INDIRECT("AU63")+INDIRECT("BC63")+INDIRECT("BK63")</f>
        <v>0</v>
      </c>
      <c r="J63" s="33">
        <f ca="1">INDIRECT("X63")+INDIRECT("AF63")+INDIRECT("AN63")+INDIRECT("AV63")+INDIRECT("BD63")+INDIRECT("BL63")</f>
        <v>0</v>
      </c>
      <c r="K63" s="33">
        <f ca="1">INDIRECT("Y63")+INDIRECT("AG63")+INDIRECT("AO63")+INDIRECT("AW63")+INDIRECT("BE63")+INDIRECT("BM63")</f>
        <v>0</v>
      </c>
      <c r="L63" s="33">
        <f ca="1">INDIRECT("Z63")+INDIRECT("AH63")+INDIRECT("AP63")+INDIRECT("AX63")+INDIRECT("BF63")+INDIRECT("BN63")</f>
        <v>0</v>
      </c>
      <c r="M63" s="33">
        <f ca="1">INDIRECT("AA63")+INDIRECT("AI63")+INDIRECT("AQ63")+INDIRECT("AY63")+INDIRECT("BG63")+INDIRECT("BO63")</f>
        <v>0</v>
      </c>
      <c r="N63" s="32">
        <f ca="1">INDIRECT("T63")+INDIRECT("U63")+INDIRECT("V63")+INDIRECT("W63")+INDIRECT("X63")+INDIRECT("Y63")+INDIRECT("Z63")+INDIRECT("AA63")</f>
        <v>16583</v>
      </c>
      <c r="O63" s="33">
        <f ca="1">INDIRECT("AB63")+INDIRECT("AC63")+INDIRECT("AD63")+INDIRECT("AE63")+INDIRECT("AF63")+INDIRECT("AG63")+INDIRECT("AH63")+INDIRECT("AI63")</f>
        <v>6000</v>
      </c>
      <c r="P63" s="33">
        <f ca="1">INDIRECT("AJ63")+INDIRECT("AK63")+INDIRECT("AL63")+INDIRECT("AM63")+INDIRECT("AN63")+INDIRECT("AO63")+INDIRECT("AP63")+INDIRECT("AQ63")</f>
        <v>0</v>
      </c>
      <c r="Q63" s="33">
        <f ca="1">INDIRECT("AR63")+INDIRECT("AS63")+INDIRECT("AT63")+INDIRECT("AU63")+INDIRECT("AV63")+INDIRECT("AW63")+INDIRECT("AX63")+INDIRECT("AY63")</f>
        <v>2500</v>
      </c>
      <c r="R63" s="33">
        <f ca="1">INDIRECT("AZ63")+INDIRECT("BA63")+INDIRECT("BB63")+INDIRECT("BC63")+INDIRECT("BD63")+INDIRECT("BE63")+INDIRECT("BF63")+INDIRECT("BG63")</f>
        <v>6417</v>
      </c>
      <c r="S63" s="33">
        <f ca="1">INDIRECT("BH63")+INDIRECT("BI63")+INDIRECT("BJ63")+INDIRECT("BK63")+INDIRECT("BL63")+INDIRECT("BM63")+INDIRECT("BN63")+INDIRECT("BO63")</f>
        <v>0</v>
      </c>
      <c r="T63" s="34">
        <v>16583</v>
      </c>
      <c r="U63" s="35"/>
      <c r="V63" s="35"/>
      <c r="W63" s="35"/>
      <c r="X63" s="35"/>
      <c r="Y63" s="35"/>
      <c r="Z63" s="35"/>
      <c r="AA63" s="35"/>
      <c r="AB63" s="34"/>
      <c r="AC63" s="35"/>
      <c r="AD63" s="35">
        <v>6000</v>
      </c>
      <c r="AE63" s="35"/>
      <c r="AF63" s="35"/>
      <c r="AG63" s="35"/>
      <c r="AH63" s="35"/>
      <c r="AI63" s="35"/>
      <c r="AJ63" s="34"/>
      <c r="AK63" s="35"/>
      <c r="AL63" s="35"/>
      <c r="AM63" s="35"/>
      <c r="AN63" s="35"/>
      <c r="AO63" s="35"/>
      <c r="AP63" s="35"/>
      <c r="AQ63" s="35"/>
      <c r="AR63" s="34">
        <v>2500</v>
      </c>
      <c r="AS63" s="35"/>
      <c r="AT63" s="35"/>
      <c r="AU63" s="35"/>
      <c r="AV63" s="35"/>
      <c r="AW63" s="35"/>
      <c r="AX63" s="35"/>
      <c r="AY63" s="35"/>
      <c r="AZ63" s="34">
        <v>6417</v>
      </c>
      <c r="BA63" s="35"/>
      <c r="BB63" s="35"/>
      <c r="BC63" s="35"/>
      <c r="BD63" s="35"/>
      <c r="BE63" s="35"/>
      <c r="BF63" s="35"/>
      <c r="BG63" s="35"/>
      <c r="BH63" s="34"/>
      <c r="BI63" s="35"/>
      <c r="BJ63" s="35"/>
      <c r="BK63" s="35"/>
      <c r="BL63" s="35"/>
      <c r="BM63" s="35"/>
      <c r="BN63" s="35"/>
      <c r="BO63" s="36"/>
      <c r="BP63" s="9">
        <v>11000000084</v>
      </c>
      <c r="BQ63" s="1" t="s">
        <v>6</v>
      </c>
      <c r="BR63" s="1" t="s">
        <v>0</v>
      </c>
      <c r="BS63" s="1" t="s">
        <v>0</v>
      </c>
      <c r="BT63" s="1" t="s">
        <v>0</v>
      </c>
      <c r="BU63" s="1" t="s">
        <v>25</v>
      </c>
      <c r="BW63" s="1">
        <f ca="1">INDIRECT("T63")+2*INDIRECT("AB63")+3*INDIRECT("AJ63")+4*INDIRECT("AR63")+5*INDIRECT("AZ63")+6*INDIRECT("BH63")</f>
        <v>58668</v>
      </c>
      <c r="BX63" s="1">
        <v>58668</v>
      </c>
      <c r="BY63" s="1">
        <f ca="1">INDIRECT("U63")+2*INDIRECT("AC63")+3*INDIRECT("AK63")+4*INDIRECT("AS63")+5*INDIRECT("BA63")+6*INDIRECT("BI63")</f>
        <v>0</v>
      </c>
      <c r="BZ63" s="1">
        <v>0</v>
      </c>
      <c r="CA63" s="1">
        <f ca="1">INDIRECT("V63")+2*INDIRECT("AD63")+3*INDIRECT("AL63")+4*INDIRECT("AT63")+5*INDIRECT("BB63")+6*INDIRECT("BJ63")</f>
        <v>12000</v>
      </c>
      <c r="CB63" s="1">
        <v>12000</v>
      </c>
      <c r="CC63" s="1">
        <f ca="1">INDIRECT("W63")+2*INDIRECT("AE63")+3*INDIRECT("AM63")+4*INDIRECT("AU63")+5*INDIRECT("BC63")+6*INDIRECT("BK63")</f>
        <v>0</v>
      </c>
      <c r="CD63" s="1">
        <v>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16583</v>
      </c>
      <c r="CN63" s="1">
        <v>16583</v>
      </c>
      <c r="CO63" s="1">
        <f ca="1">INDIRECT("AB63")+2*INDIRECT("AC63")+3*INDIRECT("AD63")+4*INDIRECT("AE63")+5*INDIRECT("AF63")+6*INDIRECT("AG63")+7*INDIRECT("AH63")+8*INDIRECT("AI63")</f>
        <v>18000</v>
      </c>
      <c r="CP63" s="1">
        <v>18000</v>
      </c>
      <c r="CQ63" s="1">
        <f ca="1">INDIRECT("AJ63")+2*INDIRECT("AK63")+3*INDIRECT("AL63")+4*INDIRECT("AM63")+5*INDIRECT("AN63")+6*INDIRECT("AO63")+7*INDIRECT("AP63")+8*INDIRECT("AQ63")</f>
        <v>0</v>
      </c>
      <c r="CR63" s="1">
        <v>0</v>
      </c>
      <c r="CS63" s="1">
        <f ca="1">INDIRECT("AR63")+2*INDIRECT("AS63")+3*INDIRECT("AT63")+4*INDIRECT("AU63")+5*INDIRECT("AV63")+6*INDIRECT("AW63")+7*INDIRECT("AX63")+8*INDIRECT("AY63")</f>
        <v>2500</v>
      </c>
      <c r="CT63" s="1">
        <v>2500</v>
      </c>
      <c r="CU63" s="1">
        <f ca="1">INDIRECT("AZ63")+2*INDIRECT("BA63")+3*INDIRECT("BB63")+4*INDIRECT("BC63")+5*INDIRECT("BD63")+6*INDIRECT("BE63")+7*INDIRECT("BF63")+8*INDIRECT("BG63")</f>
        <v>6417</v>
      </c>
      <c r="CV63" s="1">
        <v>6417</v>
      </c>
      <c r="CW63" s="1">
        <f ca="1">INDIRECT("BH63")+2*INDIRECT("BI63")+3*INDIRECT("BJ63")+4*INDIRECT("BK63")+5*INDIRECT("BL63")+6*INDIRECT("BM63")+7*INDIRECT("BN63")+8*INDIRECT("BO63")</f>
        <v>0</v>
      </c>
      <c r="CX63" s="1">
        <v>0</v>
      </c>
    </row>
    <row r="64" spans="1:102" ht="11.25">
      <c r="A64" s="1" t="s">
        <v>0</v>
      </c>
      <c r="B64" s="1" t="s">
        <v>54</v>
      </c>
      <c r="C64" s="1" t="s">
        <v>55</v>
      </c>
      <c r="D64" s="1" t="s">
        <v>56</v>
      </c>
      <c r="E64" s="1" t="s">
        <v>7</v>
      </c>
      <c r="F64" s="7">
        <f ca="1">INDIRECT("T64")+INDIRECT("AB64")+INDIRECT("AJ64")+INDIRECT("AR64")+INDIRECT("AZ64")+INDIRECT("BH64")</f>
        <v>3400</v>
      </c>
      <c r="G64" s="6">
        <f ca="1">INDIRECT("U64")+INDIRECT("AC64")+INDIRECT("AK64")+INDIRECT("AS64")+INDIRECT("BA64")+INDIRECT("BI64")</f>
        <v>0</v>
      </c>
      <c r="H64" s="6">
        <f ca="1">INDIRECT("V64")+INDIRECT("AD64")+INDIRECT("AL64")+INDIRECT("AT64")+INDIRECT("BB64")+INDIRECT("BJ64")</f>
        <v>0</v>
      </c>
      <c r="I64" s="6">
        <f ca="1">INDIRECT("W64")+INDIRECT("AE64")+INDIRECT("AM64")+INDIRECT("AU64")+INDIRECT("BC64")+INDIRECT("BK64")</f>
        <v>0</v>
      </c>
      <c r="J64" s="6">
        <f ca="1">INDIRECT("X64")+INDIRECT("AF64")+INDIRECT("AN64")+INDIRECT("AV64")+INDIRECT("BD64")+INDIRECT("BL64")</f>
        <v>0</v>
      </c>
      <c r="K64" s="6">
        <f ca="1">INDIRECT("Y64")+INDIRECT("AG64")+INDIRECT("AO64")+INDIRECT("AW64")+INDIRECT("BE64")+INDIRECT("BM64")</f>
        <v>0</v>
      </c>
      <c r="L64" s="6">
        <f ca="1">INDIRECT("Z64")+INDIRECT("AH64")+INDIRECT("AP64")+INDIRECT("AX64")+INDIRECT("BF64")+INDIRECT("BN64")</f>
        <v>0</v>
      </c>
      <c r="M64" s="6">
        <f ca="1">INDIRECT("AA64")+INDIRECT("AI64")+INDIRECT("AQ64")+INDIRECT("AY64")+INDIRECT("BG64")+INDIRECT("BO64")</f>
        <v>0</v>
      </c>
      <c r="N64" s="7">
        <f ca="1">INDIRECT("T64")+INDIRECT("U64")+INDIRECT("V64")+INDIRECT("W64")+INDIRECT("X64")+INDIRECT("Y64")+INDIRECT("Z64")+INDIRECT("AA64")</f>
        <v>0</v>
      </c>
      <c r="O64" s="6">
        <f ca="1">INDIRECT("AB64")+INDIRECT("AC64")+INDIRECT("AD64")+INDIRECT("AE64")+INDIRECT("AF64")+INDIRECT("AG64")+INDIRECT("AH64")+INDIRECT("AI64")</f>
        <v>0</v>
      </c>
      <c r="P64" s="6">
        <f ca="1">INDIRECT("AJ64")+INDIRECT("AK64")+INDIRECT("AL64")+INDIRECT("AM64")+INDIRECT("AN64")+INDIRECT("AO64")+INDIRECT("AP64")+INDIRECT("AQ64")</f>
        <v>0</v>
      </c>
      <c r="Q64" s="6">
        <f ca="1">INDIRECT("AR64")+INDIRECT("AS64")+INDIRECT("AT64")+INDIRECT("AU64")+INDIRECT("AV64")+INDIRECT("AW64")+INDIRECT("AX64")+INDIRECT("AY64")</f>
        <v>2400</v>
      </c>
      <c r="R64" s="6">
        <f ca="1">INDIRECT("AZ64")+INDIRECT("BA64")+INDIRECT("BB64")+INDIRECT("BC64")+INDIRECT("BD64")+INDIRECT("BE64")+INDIRECT("BF64")+INDIRECT("BG64")</f>
        <v>1000</v>
      </c>
      <c r="S64" s="6">
        <f ca="1">INDIRECT("BH64")+INDIRECT("BI64")+INDIRECT("BJ64")+INDIRECT("BK64")+INDIRECT("BL64")+INDIRECT("BM64")+INDIRECT("BN64")+INDIRECT("BO64")</f>
        <v>0</v>
      </c>
      <c r="T64" s="28"/>
      <c r="U64" s="29"/>
      <c r="V64" s="29"/>
      <c r="W64" s="29"/>
      <c r="X64" s="29"/>
      <c r="Y64" s="29"/>
      <c r="Z64" s="29"/>
      <c r="AA64" s="29"/>
      <c r="AB64" s="28"/>
      <c r="AC64" s="29"/>
      <c r="AD64" s="29"/>
      <c r="AE64" s="29"/>
      <c r="AF64" s="29"/>
      <c r="AG64" s="29"/>
      <c r="AH64" s="29"/>
      <c r="AI64" s="29"/>
      <c r="AJ64" s="28"/>
      <c r="AK64" s="29"/>
      <c r="AL64" s="29"/>
      <c r="AM64" s="29"/>
      <c r="AN64" s="29"/>
      <c r="AO64" s="29"/>
      <c r="AP64" s="29"/>
      <c r="AQ64" s="29"/>
      <c r="AR64" s="28">
        <v>2400</v>
      </c>
      <c r="AS64" s="29"/>
      <c r="AT64" s="29"/>
      <c r="AU64" s="29"/>
      <c r="AV64" s="29"/>
      <c r="AW64" s="29"/>
      <c r="AX64" s="29"/>
      <c r="AY64" s="29"/>
      <c r="AZ64" s="28">
        <v>1000</v>
      </c>
      <c r="BA64" s="29"/>
      <c r="BB64" s="29"/>
      <c r="BC64" s="29"/>
      <c r="BD64" s="29"/>
      <c r="BE64" s="29"/>
      <c r="BF64" s="29"/>
      <c r="BG64" s="29"/>
      <c r="BH64" s="28"/>
      <c r="BI64" s="29"/>
      <c r="BJ64" s="29"/>
      <c r="BK64" s="29"/>
      <c r="BL64" s="29"/>
      <c r="BM64" s="29"/>
      <c r="BN64" s="29"/>
      <c r="BO64" s="29"/>
      <c r="BP64" s="9">
        <v>0</v>
      </c>
      <c r="BQ64" s="1" t="s">
        <v>0</v>
      </c>
      <c r="BR64" s="1" t="s">
        <v>0</v>
      </c>
      <c r="BS64" s="1" t="s">
        <v>0</v>
      </c>
      <c r="BT64" s="1" t="s">
        <v>0</v>
      </c>
      <c r="BU64" s="1" t="s">
        <v>0</v>
      </c>
      <c r="BW64" s="1">
        <f ca="1">INDIRECT("T64")+2*INDIRECT("AB64")+3*INDIRECT("AJ64")+4*INDIRECT("AR64")+5*INDIRECT("AZ64")+6*INDIRECT("BH64")</f>
        <v>14600</v>
      </c>
      <c r="BX64" s="1">
        <v>14600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0</v>
      </c>
      <c r="CP64" s="1">
        <v>0</v>
      </c>
      <c r="CQ64" s="1">
        <f ca="1">INDIRECT("AJ64")+2*INDIRECT("AK64")+3*INDIRECT("AL64")+4*INDIRECT("AM64")+5*INDIRECT("AN64")+6*INDIRECT("AO64")+7*INDIRECT("AP64")+8*INDIRECT("AQ64")</f>
        <v>0</v>
      </c>
      <c r="CR64" s="1">
        <v>0</v>
      </c>
      <c r="CS64" s="1">
        <f ca="1">INDIRECT("AR64")+2*INDIRECT("AS64")+3*INDIRECT("AT64")+4*INDIRECT("AU64")+5*INDIRECT("AV64")+6*INDIRECT("AW64")+7*INDIRECT("AX64")+8*INDIRECT("AY64")</f>
        <v>2400</v>
      </c>
      <c r="CT64" s="1">
        <v>2400</v>
      </c>
      <c r="CU64" s="1">
        <f ca="1">INDIRECT("AZ64")+2*INDIRECT("BA64")+3*INDIRECT("BB64")+4*INDIRECT("BC64")+5*INDIRECT("BD64")+6*INDIRECT("BE64")+7*INDIRECT("BF64")+8*INDIRECT("BG64")</f>
        <v>1000</v>
      </c>
      <c r="CV64" s="1">
        <v>1000</v>
      </c>
      <c r="CW64" s="1">
        <f ca="1">INDIRECT("BH64")+2*INDIRECT("BI64")+3*INDIRECT("BJ64")+4*INDIRECT("BK64")+5*INDIRECT("BL64")+6*INDIRECT("BM64")+7*INDIRECT("BN64")+8*INDIRECT("BO64")</f>
        <v>0</v>
      </c>
      <c r="CX64" s="1">
        <v>0</v>
      </c>
    </row>
    <row r="65" spans="1:102" ht="11.25">
      <c r="A65" s="25"/>
      <c r="B65" s="25"/>
      <c r="C65" s="27" t="s">
        <v>108</v>
      </c>
      <c r="D65" s="26" t="s">
        <v>0</v>
      </c>
      <c r="E65" s="1" t="s">
        <v>8</v>
      </c>
      <c r="F65" s="7">
        <f ca="1">INDIRECT("T65")+INDIRECT("AB65")+INDIRECT("AJ65")+INDIRECT("AR65")+INDIRECT("AZ65")+INDIRECT("BH65")</f>
        <v>25000</v>
      </c>
      <c r="G65" s="6">
        <f ca="1">INDIRECT("U65")+INDIRECT("AC65")+INDIRECT("AK65")+INDIRECT("AS65")+INDIRECT("BA65")+INDIRECT("BI65")</f>
        <v>0</v>
      </c>
      <c r="H65" s="6">
        <f ca="1">INDIRECT("V65")+INDIRECT("AD65")+INDIRECT("AL65")+INDIRECT("AT65")+INDIRECT("BB65")+INDIRECT("BJ65")</f>
        <v>20000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25000</v>
      </c>
      <c r="O65" s="6">
        <f ca="1">INDIRECT("AB65")+INDIRECT("AC65")+INDIRECT("AD65")+INDIRECT("AE65")+INDIRECT("AF65")+INDIRECT("AG65")+INDIRECT("AH65")+INDIRECT("AI65")</f>
        <v>20000</v>
      </c>
      <c r="P65" s="6">
        <f ca="1">INDIRECT("AJ65")+INDIRECT("AK65")+INDIRECT("AL65")+INDIRECT("AM65")+INDIRECT("AN65")+INDIRECT("AO65")+INDIRECT("AP65")+INDIRECT("AQ65")</f>
        <v>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v>25000</v>
      </c>
      <c r="U65" s="29"/>
      <c r="V65" s="29"/>
      <c r="W65" s="29"/>
      <c r="X65" s="29"/>
      <c r="Y65" s="29"/>
      <c r="Z65" s="29"/>
      <c r="AA65" s="29"/>
      <c r="AB65" s="28"/>
      <c r="AC65" s="29"/>
      <c r="AD65" s="29">
        <v>20000</v>
      </c>
      <c r="AE65" s="29"/>
      <c r="AF65" s="29"/>
      <c r="AG65" s="29"/>
      <c r="AH65" s="29"/>
      <c r="AI65" s="29"/>
      <c r="AJ65" s="28"/>
      <c r="AK65" s="29"/>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25000</v>
      </c>
      <c r="BX65" s="1">
        <v>25000</v>
      </c>
      <c r="BY65" s="1">
        <f ca="1">INDIRECT("U65")+2*INDIRECT("AC65")+3*INDIRECT("AK65")+4*INDIRECT("AS65")+5*INDIRECT("BA65")+6*INDIRECT("BI65")</f>
        <v>0</v>
      </c>
      <c r="BZ65" s="1">
        <v>0</v>
      </c>
      <c r="CA65" s="1">
        <f ca="1">INDIRECT("V65")+2*INDIRECT("AD65")+3*INDIRECT("AL65")+4*INDIRECT("AT65")+5*INDIRECT("BB65")+6*INDIRECT("BJ65")</f>
        <v>40000</v>
      </c>
      <c r="CB65" s="1">
        <v>40000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25000</v>
      </c>
      <c r="CN65" s="1">
        <v>25000</v>
      </c>
      <c r="CO65" s="1">
        <f ca="1">INDIRECT("AB65")+2*INDIRECT("AC65")+3*INDIRECT("AD65")+4*INDIRECT("AE65")+5*INDIRECT("AF65")+6*INDIRECT("AG65")+7*INDIRECT("AH65")+8*INDIRECT("AI65")</f>
        <v>60000</v>
      </c>
      <c r="CP65" s="1">
        <v>60000</v>
      </c>
      <c r="CQ65" s="1">
        <f ca="1">INDIRECT("AJ65")+2*INDIRECT("AK65")+3*INDIRECT("AL65")+4*INDIRECT("AM65")+5*INDIRECT("AN65")+6*INDIRECT("AO65")+7*INDIRECT("AP65")+8*INDIRECT("AQ65")</f>
        <v>0</v>
      </c>
      <c r="CR65" s="1">
        <v>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102" ht="11.25">
      <c r="A66" s="1" t="s">
        <v>0</v>
      </c>
      <c r="B66" s="1" t="s">
        <v>0</v>
      </c>
      <c r="C66" s="1" t="s">
        <v>0</v>
      </c>
      <c r="D66" s="1" t="s">
        <v>0</v>
      </c>
      <c r="E66" s="1" t="s">
        <v>9</v>
      </c>
      <c r="F66" s="7">
        <f ca="1">INDIRECT("T66")+INDIRECT("AB66")+INDIRECT("AJ66")+INDIRECT("AR66")+INDIRECT("AZ66")+INDIRECT("BH66")</f>
        <v>10100</v>
      </c>
      <c r="G66" s="6">
        <f ca="1">INDIRECT("U66")+INDIRECT("AC66")+INDIRECT("AK66")+INDIRECT("AS66")+INDIRECT("BA66")+INDIRECT("BI66")</f>
        <v>0</v>
      </c>
      <c r="H66" s="6">
        <f ca="1">INDIRECT("V66")+INDIRECT("AD66")+INDIRECT("AL66")+INDIRECT("AT66")+INDIRECT("BB66")+INDIRECT("BJ66")</f>
        <v>0</v>
      </c>
      <c r="I66" s="6">
        <f ca="1">INDIRECT("W66")+INDIRECT("AE66")+INDIRECT("AM66")+INDIRECT("AU66")+INDIRECT("BC66")+INDIRECT("BK66")</f>
        <v>0</v>
      </c>
      <c r="J66" s="6">
        <f ca="1">INDIRECT("X66")+INDIRECT("AF66")+INDIRECT("AN66")+INDIRECT("AV66")+INDIRECT("BD66")+INDIRECT("BL66")</f>
        <v>0</v>
      </c>
      <c r="K66" s="6">
        <f ca="1">INDIRECT("Y66")+INDIRECT("AG66")+INDIRECT("AO66")+INDIRECT("AW66")+INDIRECT("BE66")+INDIRECT("BM66")</f>
        <v>0</v>
      </c>
      <c r="L66" s="6">
        <f ca="1">INDIRECT("Z66")+INDIRECT("AH66")+INDIRECT("AP66")+INDIRECT("AX66")+INDIRECT("BF66")+INDIRECT("BN66")</f>
        <v>0</v>
      </c>
      <c r="M66" s="6">
        <f ca="1">INDIRECT("AA66")+INDIRECT("AI66")+INDIRECT("AQ66")+INDIRECT("AY66")+INDIRECT("BG66")+INDIRECT("BO66")</f>
        <v>0</v>
      </c>
      <c r="N66" s="7">
        <f ca="1">INDIRECT("T66")+INDIRECT("U66")+INDIRECT("V66")+INDIRECT("W66")+INDIRECT("X66")+INDIRECT("Y66")+INDIRECT("Z66")+INDIRECT("AA66")</f>
        <v>10100</v>
      </c>
      <c r="O66" s="6">
        <f ca="1">INDIRECT("AB66")+INDIRECT("AC66")+INDIRECT("AD66")+INDIRECT("AE66")+INDIRECT("AF66")+INDIRECT("AG66")+INDIRECT("AH66")+INDIRECT("AI66")</f>
        <v>0</v>
      </c>
      <c r="P66" s="6">
        <f ca="1">INDIRECT("AJ66")+INDIRECT("AK66")+INDIRECT("AL66")+INDIRECT("AM66")+INDIRECT("AN66")+INDIRECT("AO66")+INDIRECT("AP66")+INDIRECT("AQ66")</f>
        <v>0</v>
      </c>
      <c r="Q66" s="6">
        <f ca="1">INDIRECT("AR66")+INDIRECT("AS66")+INDIRECT("AT66")+INDIRECT("AU66")+INDIRECT("AV66")+INDIRECT("AW66")+INDIRECT("AX66")+INDIRECT("AY66")</f>
        <v>0</v>
      </c>
      <c r="R66" s="6">
        <f ca="1">INDIRECT("AZ66")+INDIRECT("BA66")+INDIRECT("BB66")+INDIRECT("BC66")+INDIRECT("BD66")+INDIRECT("BE66")+INDIRECT("BF66")+INDIRECT("BG66")</f>
        <v>0</v>
      </c>
      <c r="S66" s="6">
        <f ca="1">INDIRECT("BH66")+INDIRECT("BI66")+INDIRECT("BJ66")+INDIRECT("BK66")+INDIRECT("BL66")+INDIRECT("BM66")+INDIRECT("BN66")+INDIRECT("BO66")</f>
        <v>0</v>
      </c>
      <c r="T66" s="28">
        <v>10100</v>
      </c>
      <c r="U66" s="29"/>
      <c r="V66" s="29"/>
      <c r="W66" s="29"/>
      <c r="X66" s="29"/>
      <c r="Y66" s="29"/>
      <c r="Z66" s="29"/>
      <c r="AA66" s="29"/>
      <c r="AB66" s="28"/>
      <c r="AC66" s="29"/>
      <c r="AD66" s="29"/>
      <c r="AE66" s="29"/>
      <c r="AF66" s="29"/>
      <c r="AG66" s="29"/>
      <c r="AH66" s="29"/>
      <c r="AI66" s="29"/>
      <c r="AJ66" s="28"/>
      <c r="AK66" s="29"/>
      <c r="AL66" s="29"/>
      <c r="AM66" s="29"/>
      <c r="AN66" s="29"/>
      <c r="AO66" s="29"/>
      <c r="AP66" s="29"/>
      <c r="AQ66" s="29"/>
      <c r="AR66" s="28"/>
      <c r="AS66" s="29"/>
      <c r="AT66" s="29"/>
      <c r="AU66" s="29"/>
      <c r="AV66" s="29"/>
      <c r="AW66" s="29"/>
      <c r="AX66" s="29"/>
      <c r="AY66" s="29"/>
      <c r="AZ66" s="28"/>
      <c r="BA66" s="29"/>
      <c r="BB66" s="29"/>
      <c r="BC66" s="29"/>
      <c r="BD66" s="29"/>
      <c r="BE66" s="29"/>
      <c r="BF66" s="29"/>
      <c r="BG66" s="29"/>
      <c r="BH66" s="28"/>
      <c r="BI66" s="29"/>
      <c r="BJ66" s="29"/>
      <c r="BK66" s="29"/>
      <c r="BL66" s="29"/>
      <c r="BM66" s="29"/>
      <c r="BN66" s="29"/>
      <c r="BO66" s="29"/>
      <c r="BP66" s="9">
        <v>0</v>
      </c>
      <c r="BQ66" s="1" t="s">
        <v>0</v>
      </c>
      <c r="BR66" s="1" t="s">
        <v>0</v>
      </c>
      <c r="BS66" s="1" t="s">
        <v>0</v>
      </c>
      <c r="BT66" s="1" t="s">
        <v>0</v>
      </c>
      <c r="BU66" s="1" t="s">
        <v>0</v>
      </c>
      <c r="BW66" s="1">
        <f ca="1">INDIRECT("T66")+2*INDIRECT("AB66")+3*INDIRECT("AJ66")+4*INDIRECT("AR66")+5*INDIRECT("AZ66")+6*INDIRECT("BH66")</f>
        <v>10100</v>
      </c>
      <c r="BX66" s="1">
        <v>10100</v>
      </c>
      <c r="BY66" s="1">
        <f ca="1">INDIRECT("U66")+2*INDIRECT("AC66")+3*INDIRECT("AK66")+4*INDIRECT("AS66")+5*INDIRECT("BA66")+6*INDIRECT("BI66")</f>
        <v>0</v>
      </c>
      <c r="BZ66" s="1">
        <v>0</v>
      </c>
      <c r="CA66" s="1">
        <f ca="1">INDIRECT("V66")+2*INDIRECT("AD66")+3*INDIRECT("AL66")+4*INDIRECT("AT66")+5*INDIRECT("BB66")+6*INDIRECT("BJ66")</f>
        <v>0</v>
      </c>
      <c r="CB66" s="1">
        <v>0</v>
      </c>
      <c r="CC66" s="1">
        <f ca="1">INDIRECT("W66")+2*INDIRECT("AE66")+3*INDIRECT("AM66")+4*INDIRECT("AU66")+5*INDIRECT("BC66")+6*INDIRECT("BK66")</f>
        <v>0</v>
      </c>
      <c r="CD66" s="1">
        <v>0</v>
      </c>
      <c r="CE66" s="1">
        <f ca="1">INDIRECT("X66")+2*INDIRECT("AF66")+3*INDIRECT("AN66")+4*INDIRECT("AV66")+5*INDIRECT("BD66")+6*INDIRECT("BL66")</f>
        <v>0</v>
      </c>
      <c r="CF66" s="1">
        <v>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10100</v>
      </c>
      <c r="CN66" s="1">
        <v>10100</v>
      </c>
      <c r="CO66" s="1">
        <f ca="1">INDIRECT("AB66")+2*INDIRECT("AC66")+3*INDIRECT("AD66")+4*INDIRECT("AE66")+5*INDIRECT("AF66")+6*INDIRECT("AG66")+7*INDIRECT("AH66")+8*INDIRECT("AI66")</f>
        <v>0</v>
      </c>
      <c r="CP66" s="1">
        <v>0</v>
      </c>
      <c r="CQ66" s="1">
        <f ca="1">INDIRECT("AJ66")+2*INDIRECT("AK66")+3*INDIRECT("AL66")+4*INDIRECT("AM66")+5*INDIRECT("AN66")+6*INDIRECT("AO66")+7*INDIRECT("AP66")+8*INDIRECT("AQ66")</f>
        <v>0</v>
      </c>
      <c r="CR66" s="1">
        <v>0</v>
      </c>
      <c r="CS66" s="1">
        <f ca="1">INDIRECT("AR66")+2*INDIRECT("AS66")+3*INDIRECT("AT66")+4*INDIRECT("AU66")+5*INDIRECT("AV66")+6*INDIRECT("AW66")+7*INDIRECT("AX66")+8*INDIRECT("AY66")</f>
        <v>0</v>
      </c>
      <c r="CT66" s="1">
        <v>0</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102" ht="11.25">
      <c r="A67" s="1" t="s">
        <v>0</v>
      </c>
      <c r="B67" s="1" t="s">
        <v>0</v>
      </c>
      <c r="C67" s="1" t="s">
        <v>0</v>
      </c>
      <c r="D67" s="1" t="s">
        <v>0</v>
      </c>
      <c r="E67" s="1" t="s">
        <v>57</v>
      </c>
      <c r="F67" s="7">
        <f ca="1">INDIRECT("T67")+INDIRECT("AB67")+INDIRECT("AJ67")+INDIRECT("AR67")+INDIRECT("AZ67")+INDIRECT("BH67")</f>
        <v>2250</v>
      </c>
      <c r="G67" s="6">
        <f ca="1">INDIRECT("U67")+INDIRECT("AC67")+INDIRECT("AK67")+INDIRECT("AS67")+INDIRECT("BA67")+INDIRECT("BI67")</f>
        <v>0</v>
      </c>
      <c r="H67" s="6">
        <f ca="1">INDIRECT("V67")+INDIRECT("AD67")+INDIRECT("AL67")+INDIRECT("AT67")+INDIRECT("BB67")+INDIRECT("BJ67")</f>
        <v>0</v>
      </c>
      <c r="I67" s="6">
        <f ca="1">INDIRECT("W67")+INDIRECT("AE67")+INDIRECT("AM67")+INDIRECT("AU67")+INDIRECT("BC67")+INDIRECT("BK67")</f>
        <v>0</v>
      </c>
      <c r="J67" s="6">
        <f ca="1">INDIRECT("X67")+INDIRECT("AF67")+INDIRECT("AN67")+INDIRECT("AV67")+INDIRECT("BD67")+INDIRECT("BL67")</f>
        <v>0</v>
      </c>
      <c r="K67" s="6">
        <f ca="1">INDIRECT("Y67")+INDIRECT("AG67")+INDIRECT("AO67")+INDIRECT("AW67")+INDIRECT("BE67")+INDIRECT("BM67")</f>
        <v>0</v>
      </c>
      <c r="L67" s="6">
        <f ca="1">INDIRECT("Z67")+INDIRECT("AH67")+INDIRECT("AP67")+INDIRECT("AX67")+INDIRECT("BF67")+INDIRECT("BN67")</f>
        <v>0</v>
      </c>
      <c r="M67" s="6">
        <f ca="1">INDIRECT("AA67")+INDIRECT("AI67")+INDIRECT("AQ67")+INDIRECT("AY67")+INDIRECT("BG67")+INDIRECT("BO67")</f>
        <v>0</v>
      </c>
      <c r="N67" s="7">
        <f ca="1">INDIRECT("T67")+INDIRECT("U67")+INDIRECT("V67")+INDIRECT("W67")+INDIRECT("X67")+INDIRECT("Y67")+INDIRECT("Z67")+INDIRECT("AA67")</f>
        <v>2250</v>
      </c>
      <c r="O67" s="6">
        <f ca="1">INDIRECT("AB67")+INDIRECT("AC67")+INDIRECT("AD67")+INDIRECT("AE67")+INDIRECT("AF67")+INDIRECT("AG67")+INDIRECT("AH67")+INDIRECT("AI67")</f>
        <v>0</v>
      </c>
      <c r="P67" s="6">
        <f ca="1">INDIRECT("AJ67")+INDIRECT("AK67")+INDIRECT("AL67")+INDIRECT("AM67")+INDIRECT("AN67")+INDIRECT("AO67")+INDIRECT("AP67")+INDIRECT("AQ67")</f>
        <v>0</v>
      </c>
      <c r="Q67" s="6">
        <f ca="1">INDIRECT("AR67")+INDIRECT("AS67")+INDIRECT("AT67")+INDIRECT("AU67")+INDIRECT("AV67")+INDIRECT("AW67")+INDIRECT("AX67")+INDIRECT("AY67")</f>
        <v>0</v>
      </c>
      <c r="R67" s="6">
        <f ca="1">INDIRECT("AZ67")+INDIRECT("BA67")+INDIRECT("BB67")+INDIRECT("BC67")+INDIRECT("BD67")+INDIRECT("BE67")+INDIRECT("BF67")+INDIRECT("BG67")</f>
        <v>0</v>
      </c>
      <c r="S67" s="6">
        <f ca="1">INDIRECT("BH67")+INDIRECT("BI67")+INDIRECT("BJ67")+INDIRECT("BK67")+INDIRECT("BL67")+INDIRECT("BM67")+INDIRECT("BN67")+INDIRECT("BO67")</f>
        <v>0</v>
      </c>
      <c r="T67" s="28">
        <v>2250</v>
      </c>
      <c r="U67" s="29"/>
      <c r="V67" s="29"/>
      <c r="W67" s="29"/>
      <c r="X67" s="29"/>
      <c r="Y67" s="29"/>
      <c r="Z67" s="29"/>
      <c r="AA67" s="29"/>
      <c r="AB67" s="28"/>
      <c r="AC67" s="29"/>
      <c r="AD67" s="29"/>
      <c r="AE67" s="29"/>
      <c r="AF67" s="29"/>
      <c r="AG67" s="29"/>
      <c r="AH67" s="29"/>
      <c r="AI67" s="29"/>
      <c r="AJ67" s="28"/>
      <c r="AK67" s="29"/>
      <c r="AL67" s="29"/>
      <c r="AM67" s="29"/>
      <c r="AN67" s="29"/>
      <c r="AO67" s="29"/>
      <c r="AP67" s="29"/>
      <c r="AQ67" s="29"/>
      <c r="AR67" s="28"/>
      <c r="AS67" s="29"/>
      <c r="AT67" s="29"/>
      <c r="AU67" s="29"/>
      <c r="AV67" s="29"/>
      <c r="AW67" s="29"/>
      <c r="AX67" s="29"/>
      <c r="AY67" s="29"/>
      <c r="AZ67" s="28"/>
      <c r="BA67" s="29"/>
      <c r="BB67" s="29"/>
      <c r="BC67" s="29"/>
      <c r="BD67" s="29"/>
      <c r="BE67" s="29"/>
      <c r="BF67" s="29"/>
      <c r="BG67" s="29"/>
      <c r="BH67" s="28"/>
      <c r="BI67" s="29"/>
      <c r="BJ67" s="29"/>
      <c r="BK67" s="29"/>
      <c r="BL67" s="29"/>
      <c r="BM67" s="29"/>
      <c r="BN67" s="29"/>
      <c r="BO67" s="29"/>
      <c r="BP67" s="9">
        <v>0</v>
      </c>
      <c r="BQ67" s="1" t="s">
        <v>0</v>
      </c>
      <c r="BR67" s="1" t="s">
        <v>0</v>
      </c>
      <c r="BS67" s="1" t="s">
        <v>0</v>
      </c>
      <c r="BT67" s="1" t="s">
        <v>0</v>
      </c>
      <c r="BU67" s="1" t="s">
        <v>0</v>
      </c>
      <c r="BW67" s="1">
        <f ca="1">INDIRECT("T67")+2*INDIRECT("AB67")+3*INDIRECT("AJ67")+4*INDIRECT("AR67")+5*INDIRECT("AZ67")+6*INDIRECT("BH67")</f>
        <v>2250</v>
      </c>
      <c r="BX67" s="1">
        <v>2250</v>
      </c>
      <c r="BY67" s="1">
        <f ca="1">INDIRECT("U67")+2*INDIRECT("AC67")+3*INDIRECT("AK67")+4*INDIRECT("AS67")+5*INDIRECT("BA67")+6*INDIRECT("BI67")</f>
        <v>0</v>
      </c>
      <c r="BZ67" s="1">
        <v>0</v>
      </c>
      <c r="CA67" s="1">
        <f ca="1">INDIRECT("V67")+2*INDIRECT("AD67")+3*INDIRECT("AL67")+4*INDIRECT("AT67")+5*INDIRECT("BB67")+6*INDIRECT("BJ67")</f>
        <v>0</v>
      </c>
      <c r="CB67" s="1">
        <v>0</v>
      </c>
      <c r="CC67" s="1">
        <f ca="1">INDIRECT("W67")+2*INDIRECT("AE67")+3*INDIRECT("AM67")+4*INDIRECT("AU67")+5*INDIRECT("BC67")+6*INDIRECT("BK67")</f>
        <v>0</v>
      </c>
      <c r="CD67" s="1">
        <v>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2250</v>
      </c>
      <c r="CN67" s="1">
        <v>2250</v>
      </c>
      <c r="CO67" s="1">
        <f ca="1">INDIRECT("AB67")+2*INDIRECT("AC67")+3*INDIRECT("AD67")+4*INDIRECT("AE67")+5*INDIRECT("AF67")+6*INDIRECT("AG67")+7*INDIRECT("AH67")+8*INDIRECT("AI67")</f>
        <v>0</v>
      </c>
      <c r="CP67" s="1">
        <v>0</v>
      </c>
      <c r="CQ67" s="1">
        <f ca="1">INDIRECT("AJ67")+2*INDIRECT("AK67")+3*INDIRECT("AL67")+4*INDIRECT("AM67")+5*INDIRECT("AN67")+6*INDIRECT("AO67")+7*INDIRECT("AP67")+8*INDIRECT("AQ67")</f>
        <v>0</v>
      </c>
      <c r="CR67" s="1">
        <v>0</v>
      </c>
      <c r="CS67" s="1">
        <f ca="1">INDIRECT("AR67")+2*INDIRECT("AS67")+3*INDIRECT("AT67")+4*INDIRECT("AU67")+5*INDIRECT("AV67")+6*INDIRECT("AW67")+7*INDIRECT("AX67")+8*INDIRECT("AY67")</f>
        <v>0</v>
      </c>
      <c r="CT67" s="1">
        <v>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0</v>
      </c>
      <c r="C68" s="1" t="s">
        <v>0</v>
      </c>
      <c r="D68" s="1" t="s">
        <v>0</v>
      </c>
      <c r="E68" s="1" t="s">
        <v>58</v>
      </c>
      <c r="F68" s="7">
        <f ca="1">INDIRECT("T68")+INDIRECT("AB68")+INDIRECT("AJ68")+INDIRECT("AR68")+INDIRECT("AZ68")+INDIRECT("BH68")</f>
        <v>14200</v>
      </c>
      <c r="G68" s="6">
        <f ca="1">INDIRECT("U68")+INDIRECT("AC68")+INDIRECT("AK68")+INDIRECT("AS68")+INDIRECT("BA68")+INDIRECT("BI68")</f>
        <v>0</v>
      </c>
      <c r="H68" s="6">
        <f ca="1">INDIRECT("V68")+INDIRECT("AD68")+INDIRECT("AL68")+INDIRECT("AT68")+INDIRECT("BB68")+INDIRECT("BJ68")</f>
        <v>37260</v>
      </c>
      <c r="I68" s="6">
        <f ca="1">INDIRECT("W68")+INDIRECT("AE68")+INDIRECT("AM68")+INDIRECT("AU68")+INDIRECT("BC68")+INDIRECT("BK68")</f>
        <v>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14200</v>
      </c>
      <c r="O68" s="6">
        <f ca="1">INDIRECT("AB68")+INDIRECT("AC68")+INDIRECT("AD68")+INDIRECT("AE68")+INDIRECT("AF68")+INDIRECT("AG68")+INDIRECT("AH68")+INDIRECT("AI68")</f>
        <v>30240</v>
      </c>
      <c r="P68" s="6">
        <f ca="1">INDIRECT("AJ68")+INDIRECT("AK68")+INDIRECT("AL68")+INDIRECT("AM68")+INDIRECT("AN68")+INDIRECT("AO68")+INDIRECT("AP68")+INDIRECT("AQ68")</f>
        <v>0</v>
      </c>
      <c r="Q68" s="6">
        <f ca="1">INDIRECT("AR68")+INDIRECT("AS68")+INDIRECT("AT68")+INDIRECT("AU68")+INDIRECT("AV68")+INDIRECT("AW68")+INDIRECT("AX68")+INDIRECT("AY68")</f>
        <v>0</v>
      </c>
      <c r="R68" s="6">
        <f ca="1">INDIRECT("AZ68")+INDIRECT("BA68")+INDIRECT("BB68")+INDIRECT("BC68")+INDIRECT("BD68")+INDIRECT("BE68")+INDIRECT("BF68")+INDIRECT("BG68")</f>
        <v>0</v>
      </c>
      <c r="S68" s="6">
        <f ca="1">INDIRECT("BH68")+INDIRECT("BI68")+INDIRECT("BJ68")+INDIRECT("BK68")+INDIRECT("BL68")+INDIRECT("BM68")+INDIRECT("BN68")+INDIRECT("BO68")</f>
        <v>7020</v>
      </c>
      <c r="T68" s="28">
        <v>14200</v>
      </c>
      <c r="U68" s="29"/>
      <c r="V68" s="29"/>
      <c r="W68" s="29"/>
      <c r="X68" s="29"/>
      <c r="Y68" s="29"/>
      <c r="Z68" s="29"/>
      <c r="AA68" s="29"/>
      <c r="AB68" s="28"/>
      <c r="AC68" s="29"/>
      <c r="AD68" s="29">
        <v>30240</v>
      </c>
      <c r="AE68" s="29"/>
      <c r="AF68" s="29"/>
      <c r="AG68" s="29"/>
      <c r="AH68" s="29"/>
      <c r="AI68" s="29"/>
      <c r="AJ68" s="28"/>
      <c r="AK68" s="29"/>
      <c r="AL68" s="29"/>
      <c r="AM68" s="29"/>
      <c r="AN68" s="29"/>
      <c r="AO68" s="29"/>
      <c r="AP68" s="29"/>
      <c r="AQ68" s="29"/>
      <c r="AR68" s="28"/>
      <c r="AS68" s="29"/>
      <c r="AT68" s="29"/>
      <c r="AU68" s="29"/>
      <c r="AV68" s="29"/>
      <c r="AW68" s="29"/>
      <c r="AX68" s="29"/>
      <c r="AY68" s="29"/>
      <c r="AZ68" s="28"/>
      <c r="BA68" s="29"/>
      <c r="BB68" s="29"/>
      <c r="BC68" s="29"/>
      <c r="BD68" s="29"/>
      <c r="BE68" s="29"/>
      <c r="BF68" s="29"/>
      <c r="BG68" s="29"/>
      <c r="BH68" s="28"/>
      <c r="BI68" s="29"/>
      <c r="BJ68" s="29">
        <v>7020</v>
      </c>
      <c r="BK68" s="29"/>
      <c r="BL68" s="29"/>
      <c r="BM68" s="29"/>
      <c r="BN68" s="29"/>
      <c r="BO68" s="29"/>
      <c r="BP68" s="9">
        <v>0</v>
      </c>
      <c r="BQ68" s="1" t="s">
        <v>0</v>
      </c>
      <c r="BR68" s="1" t="s">
        <v>0</v>
      </c>
      <c r="BS68" s="1" t="s">
        <v>0</v>
      </c>
      <c r="BT68" s="1" t="s">
        <v>0</v>
      </c>
      <c r="BU68" s="1" t="s">
        <v>0</v>
      </c>
      <c r="BW68" s="1">
        <f ca="1">INDIRECT("T68")+2*INDIRECT("AB68")+3*INDIRECT("AJ68")+4*INDIRECT("AR68")+5*INDIRECT("AZ68")+6*INDIRECT("BH68")</f>
        <v>14200</v>
      </c>
      <c r="BX68" s="1">
        <v>14200</v>
      </c>
      <c r="BY68" s="1">
        <f ca="1">INDIRECT("U68")+2*INDIRECT("AC68")+3*INDIRECT("AK68")+4*INDIRECT("AS68")+5*INDIRECT("BA68")+6*INDIRECT("BI68")</f>
        <v>0</v>
      </c>
      <c r="BZ68" s="1">
        <v>0</v>
      </c>
      <c r="CA68" s="1">
        <f ca="1">INDIRECT("V68")+2*INDIRECT("AD68")+3*INDIRECT("AL68")+4*INDIRECT("AT68")+5*INDIRECT("BB68")+6*INDIRECT("BJ68")</f>
        <v>102600</v>
      </c>
      <c r="CB68" s="1">
        <v>102600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14200</v>
      </c>
      <c r="CN68" s="1">
        <v>14200</v>
      </c>
      <c r="CO68" s="1">
        <f ca="1">INDIRECT("AB68")+2*INDIRECT("AC68")+3*INDIRECT("AD68")+4*INDIRECT("AE68")+5*INDIRECT("AF68")+6*INDIRECT("AG68")+7*INDIRECT("AH68")+8*INDIRECT("AI68")</f>
        <v>90720</v>
      </c>
      <c r="CP68" s="1">
        <v>90720</v>
      </c>
      <c r="CQ68" s="1">
        <f ca="1">INDIRECT("AJ68")+2*INDIRECT("AK68")+3*INDIRECT("AL68")+4*INDIRECT("AM68")+5*INDIRECT("AN68")+6*INDIRECT("AO68")+7*INDIRECT("AP68")+8*INDIRECT("AQ68")</f>
        <v>0</v>
      </c>
      <c r="CR68" s="1">
        <v>0</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21060</v>
      </c>
      <c r="CX68" s="1">
        <v>21060</v>
      </c>
    </row>
    <row r="69" spans="1:73" ht="11.25">
      <c r="A69" s="1" t="s">
        <v>0</v>
      </c>
      <c r="B69" s="1" t="s">
        <v>0</v>
      </c>
      <c r="C69" s="1" t="s">
        <v>0</v>
      </c>
      <c r="D69" s="1" t="s">
        <v>0</v>
      </c>
      <c r="E69" s="1" t="s">
        <v>11</v>
      </c>
      <c r="F69" s="7">
        <f>SUM(F63:F68)</f>
        <v>80450</v>
      </c>
      <c r="G69" s="6">
        <f>SUM(G63:G68)</f>
        <v>0</v>
      </c>
      <c r="H69" s="6">
        <f>SUM(H63:H68)</f>
        <v>63260</v>
      </c>
      <c r="I69" s="6">
        <f>SUM(I63:I68)</f>
        <v>0</v>
      </c>
      <c r="J69" s="6">
        <f>SUM(J63:J68)</f>
        <v>0</v>
      </c>
      <c r="K69" s="6">
        <f>SUM(K63:K68)</f>
        <v>0</v>
      </c>
      <c r="L69" s="6">
        <f>SUM(L63:L68)</f>
        <v>0</v>
      </c>
      <c r="M69" s="6">
        <f>SUM(M63:M68)</f>
        <v>0</v>
      </c>
      <c r="N69" s="7">
        <f>SUM(N63:N68)</f>
        <v>68133</v>
      </c>
      <c r="O69" s="6">
        <f>SUM(O63:O68)</f>
        <v>56240</v>
      </c>
      <c r="P69" s="6">
        <f>SUM(P63:P68)</f>
        <v>0</v>
      </c>
      <c r="Q69" s="6">
        <f>SUM(Q63:Q68)</f>
        <v>4900</v>
      </c>
      <c r="R69" s="6">
        <f>SUM(R63:R68)</f>
        <v>7417</v>
      </c>
      <c r="S69" s="6">
        <f>SUM(S63:S68)</f>
        <v>7020</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3:73" ht="11.25">
      <c r="C70" s="1" t="s">
        <v>0</v>
      </c>
      <c r="D70" s="1"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c r="BT70" s="1" t="s">
        <v>0</v>
      </c>
      <c r="BU70" s="1" t="s">
        <v>0</v>
      </c>
    </row>
    <row r="71" spans="1:102" ht="11.25">
      <c r="A71" s="30" t="s">
        <v>1</v>
      </c>
      <c r="B71" s="31" t="str">
        <f>HYPERLINK("http://www.dot.ca.gov/hq/transprog/stip2004/ff_sheets/11-0260f.xls","0260F")</f>
        <v>0260F</v>
      </c>
      <c r="C71" s="30" t="s">
        <v>53</v>
      </c>
      <c r="D71" s="30" t="s">
        <v>23</v>
      </c>
      <c r="E71" s="30" t="s">
        <v>6</v>
      </c>
      <c r="F71" s="32">
        <f ca="1">INDIRECT("T71")+INDIRECT("AB71")+INDIRECT("AJ71")+INDIRECT("AR71")+INDIRECT("AZ71")+INDIRECT("BH71")</f>
        <v>3500</v>
      </c>
      <c r="G71" s="33">
        <f ca="1">INDIRECT("U71")+INDIRECT("AC71")+INDIRECT("AK71")+INDIRECT("AS71")+INDIRECT("BA71")+INDIRECT("BI71")</f>
        <v>19495</v>
      </c>
      <c r="H71" s="33">
        <f ca="1">INDIRECT("V71")+INDIRECT("AD71")+INDIRECT("AL71")+INDIRECT("AT71")+INDIRECT("BB71")+INDIRECT("BJ71")</f>
        <v>15000</v>
      </c>
      <c r="I71" s="33">
        <f ca="1">INDIRECT("W71")+INDIRECT("AE71")+INDIRECT("AM71")+INDIRECT("AU71")+INDIRECT("BC71")+INDIRECT("BK71")</f>
        <v>15000</v>
      </c>
      <c r="J71" s="33">
        <f ca="1">INDIRECT("X71")+INDIRECT("AF71")+INDIRECT("AN71")+INDIRECT("AV71")+INDIRECT("BD71")+INDIRECT("BL71")</f>
        <v>11110</v>
      </c>
      <c r="K71" s="33">
        <f ca="1">INDIRECT("Y71")+INDIRECT("AG71")+INDIRECT("AO71")+INDIRECT("AW71")+INDIRECT("BE71")+INDIRECT("BM71")</f>
        <v>71395</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56110</v>
      </c>
      <c r="O71" s="33">
        <f ca="1">INDIRECT("AB71")+INDIRECT("AC71")+INDIRECT("AD71")+INDIRECT("AE71")+INDIRECT("AF71")+INDIRECT("AG71")+INDIRECT("AH71")+INDIRECT("AI71")</f>
        <v>63180</v>
      </c>
      <c r="P71" s="33">
        <f ca="1">INDIRECT("AJ71")+INDIRECT("AK71")+INDIRECT("AL71")+INDIRECT("AM71")+INDIRECT("AN71")+INDIRECT("AO71")+INDIRECT("AP71")+INDIRECT("AQ71")</f>
        <v>0</v>
      </c>
      <c r="Q71" s="33">
        <f ca="1">INDIRECT("AR71")+INDIRECT("AS71")+INDIRECT("AT71")+INDIRECT("AU71")+INDIRECT("AV71")+INDIRECT("AW71")+INDIRECT("AX71")+INDIRECT("AY71")</f>
        <v>4105</v>
      </c>
      <c r="R71" s="33">
        <f ca="1">INDIRECT("AZ71")+INDIRECT("BA71")+INDIRECT("BB71")+INDIRECT("BC71")+INDIRECT("BD71")+INDIRECT("BE71")+INDIRECT("BF71")+INDIRECT("BG71")</f>
        <v>3890</v>
      </c>
      <c r="S71" s="33">
        <f ca="1">INDIRECT("BH71")+INDIRECT("BI71")+INDIRECT("BJ71")+INDIRECT("BK71")+INDIRECT("BL71")+INDIRECT("BM71")+INDIRECT("BN71")+INDIRECT("BO71")</f>
        <v>8215</v>
      </c>
      <c r="T71" s="34"/>
      <c r="U71" s="35">
        <v>15000</v>
      </c>
      <c r="V71" s="35">
        <v>15000</v>
      </c>
      <c r="W71" s="35">
        <v>15000</v>
      </c>
      <c r="X71" s="35">
        <v>11110</v>
      </c>
      <c r="Y71" s="35"/>
      <c r="Z71" s="35"/>
      <c r="AA71" s="35"/>
      <c r="AB71" s="34"/>
      <c r="AC71" s="35"/>
      <c r="AD71" s="35"/>
      <c r="AE71" s="35"/>
      <c r="AF71" s="35"/>
      <c r="AG71" s="35">
        <v>63180</v>
      </c>
      <c r="AH71" s="35"/>
      <c r="AI71" s="35"/>
      <c r="AJ71" s="34"/>
      <c r="AK71" s="35"/>
      <c r="AL71" s="35"/>
      <c r="AM71" s="35"/>
      <c r="AN71" s="35"/>
      <c r="AO71" s="35"/>
      <c r="AP71" s="35"/>
      <c r="AQ71" s="35"/>
      <c r="AR71" s="34">
        <v>3500</v>
      </c>
      <c r="AS71" s="35">
        <v>605</v>
      </c>
      <c r="AT71" s="35"/>
      <c r="AU71" s="35"/>
      <c r="AV71" s="35"/>
      <c r="AW71" s="35"/>
      <c r="AX71" s="35"/>
      <c r="AY71" s="35"/>
      <c r="AZ71" s="34"/>
      <c r="BA71" s="35">
        <v>3890</v>
      </c>
      <c r="BB71" s="35"/>
      <c r="BC71" s="35"/>
      <c r="BD71" s="35"/>
      <c r="BE71" s="35"/>
      <c r="BF71" s="35"/>
      <c r="BG71" s="35"/>
      <c r="BH71" s="34"/>
      <c r="BI71" s="35"/>
      <c r="BJ71" s="35"/>
      <c r="BK71" s="35"/>
      <c r="BL71" s="35"/>
      <c r="BM71" s="35">
        <v>8215</v>
      </c>
      <c r="BN71" s="35"/>
      <c r="BO71" s="36"/>
      <c r="BP71" s="9">
        <v>11000000085</v>
      </c>
      <c r="BQ71" s="1" t="s">
        <v>6</v>
      </c>
      <c r="BR71" s="1" t="s">
        <v>0</v>
      </c>
      <c r="BS71" s="1" t="s">
        <v>0</v>
      </c>
      <c r="BT71" s="1" t="s">
        <v>0</v>
      </c>
      <c r="BU71" s="1" t="s">
        <v>25</v>
      </c>
      <c r="BW71" s="1">
        <f ca="1">INDIRECT("T71")+2*INDIRECT("AB71")+3*INDIRECT("AJ71")+4*INDIRECT("AR71")+5*INDIRECT("AZ71")+6*INDIRECT("BH71")</f>
        <v>14000</v>
      </c>
      <c r="BX71" s="1">
        <v>14000</v>
      </c>
      <c r="BY71" s="1">
        <f ca="1">INDIRECT("U71")+2*INDIRECT("AC71")+3*INDIRECT("AK71")+4*INDIRECT("AS71")+5*INDIRECT("BA71")+6*INDIRECT("BI71")</f>
        <v>36870</v>
      </c>
      <c r="BZ71" s="1">
        <v>36870</v>
      </c>
      <c r="CA71" s="1">
        <f ca="1">INDIRECT("V71")+2*INDIRECT("AD71")+3*INDIRECT("AL71")+4*INDIRECT("AT71")+5*INDIRECT("BB71")+6*INDIRECT("BJ71")</f>
        <v>15000</v>
      </c>
      <c r="CB71" s="1">
        <v>15000</v>
      </c>
      <c r="CC71" s="1">
        <f ca="1">INDIRECT("W71")+2*INDIRECT("AE71")+3*INDIRECT("AM71")+4*INDIRECT("AU71")+5*INDIRECT("BC71")+6*INDIRECT("BK71")</f>
        <v>15000</v>
      </c>
      <c r="CD71" s="1">
        <v>15000</v>
      </c>
      <c r="CE71" s="1">
        <f ca="1">INDIRECT("X71")+2*INDIRECT("AF71")+3*INDIRECT("AN71")+4*INDIRECT("AV71")+5*INDIRECT("BD71")+6*INDIRECT("BL71")</f>
        <v>11110</v>
      </c>
      <c r="CF71" s="1">
        <v>11110</v>
      </c>
      <c r="CG71" s="1">
        <f ca="1">INDIRECT("Y71")+2*INDIRECT("AG71")+3*INDIRECT("AO71")+4*INDIRECT("AW71")+5*INDIRECT("BE71")+6*INDIRECT("BM71")</f>
        <v>175650</v>
      </c>
      <c r="CH71" s="1">
        <v>175650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190550</v>
      </c>
      <c r="CN71" s="1">
        <v>190550</v>
      </c>
      <c r="CO71" s="1">
        <f ca="1">INDIRECT("AB71")+2*INDIRECT("AC71")+3*INDIRECT("AD71")+4*INDIRECT("AE71")+5*INDIRECT("AF71")+6*INDIRECT("AG71")+7*INDIRECT("AH71")+8*INDIRECT("AI71")</f>
        <v>379080</v>
      </c>
      <c r="CP71" s="1">
        <v>379080</v>
      </c>
      <c r="CQ71" s="1">
        <f ca="1">INDIRECT("AJ71")+2*INDIRECT("AK71")+3*INDIRECT("AL71")+4*INDIRECT("AM71")+5*INDIRECT("AN71")+6*INDIRECT("AO71")+7*INDIRECT("AP71")+8*INDIRECT("AQ71")</f>
        <v>0</v>
      </c>
      <c r="CR71" s="1">
        <v>0</v>
      </c>
      <c r="CS71" s="1">
        <f ca="1">INDIRECT("AR71")+2*INDIRECT("AS71")+3*INDIRECT("AT71")+4*INDIRECT("AU71")+5*INDIRECT("AV71")+6*INDIRECT("AW71")+7*INDIRECT("AX71")+8*INDIRECT("AY71")</f>
        <v>4710</v>
      </c>
      <c r="CT71" s="1">
        <v>4710</v>
      </c>
      <c r="CU71" s="1">
        <f ca="1">INDIRECT("AZ71")+2*INDIRECT("BA71")+3*INDIRECT("BB71")+4*INDIRECT("BC71")+5*INDIRECT("BD71")+6*INDIRECT("BE71")+7*INDIRECT("BF71")+8*INDIRECT("BG71")</f>
        <v>7780</v>
      </c>
      <c r="CV71" s="1">
        <v>7780</v>
      </c>
      <c r="CW71" s="1">
        <f ca="1">INDIRECT("BH71")+2*INDIRECT("BI71")+3*INDIRECT("BJ71")+4*INDIRECT("BK71")+5*INDIRECT("BL71")+6*INDIRECT("BM71")+7*INDIRECT("BN71")+8*INDIRECT("BO71")</f>
        <v>49290</v>
      </c>
      <c r="CX71" s="1">
        <v>49290</v>
      </c>
    </row>
    <row r="72" spans="1:102" ht="11.25">
      <c r="A72" s="1" t="s">
        <v>0</v>
      </c>
      <c r="B72" s="1" t="s">
        <v>59</v>
      </c>
      <c r="C72" s="1" t="s">
        <v>60</v>
      </c>
      <c r="D72" s="1" t="s">
        <v>61</v>
      </c>
      <c r="E72" s="1" t="s">
        <v>32</v>
      </c>
      <c r="F72" s="7">
        <f ca="1">INDIRECT("T72")+INDIRECT("AB72")+INDIRECT("AJ72")+INDIRECT("AR72")+INDIRECT("AZ72")+INDIRECT("BH72")</f>
        <v>0</v>
      </c>
      <c r="G72" s="6">
        <f ca="1">INDIRECT("U72")+INDIRECT("AC72")+INDIRECT("AK72")+INDIRECT("AS72")+INDIRECT("BA72")+INDIRECT("BI72")</f>
        <v>0</v>
      </c>
      <c r="H72" s="6">
        <f ca="1">INDIRECT("V72")+INDIRECT("AD72")+INDIRECT("AL72")+INDIRECT("AT72")+INDIRECT("BB72")+INDIRECT("BJ72")</f>
        <v>7955</v>
      </c>
      <c r="I72" s="6">
        <f ca="1">INDIRECT("W72")+INDIRECT("AE72")+INDIRECT("AM72")+INDIRECT("AU72")+INDIRECT("BC72")+INDIRECT("BK72")</f>
        <v>0</v>
      </c>
      <c r="J72" s="6">
        <f ca="1">INDIRECT("X72")+INDIRECT("AF72")+INDIRECT("AN72")+INDIRECT("AV72")+INDIRECT("BD72")+INDIRECT("BL72")</f>
        <v>0</v>
      </c>
      <c r="K72" s="6">
        <f ca="1">INDIRECT("Y72")+INDIRECT("AG72")+INDIRECT("AO72")+INDIRECT("AW72")+INDIRECT("BE72")+INDIRECT("BM72")</f>
        <v>0</v>
      </c>
      <c r="L72" s="6">
        <f ca="1">INDIRECT("Z72")+INDIRECT("AH72")+INDIRECT("AP72")+INDIRECT("AX72")+INDIRECT("BF72")+INDIRECT("BN72")</f>
        <v>0</v>
      </c>
      <c r="M72" s="6">
        <f ca="1">INDIRECT("AA72")+INDIRECT("AI72")+INDIRECT("AQ72")+INDIRECT("AY72")+INDIRECT("BG72")+INDIRECT("BO72")</f>
        <v>0</v>
      </c>
      <c r="N72" s="7">
        <f ca="1">INDIRECT("T72")+INDIRECT("U72")+INDIRECT("V72")+INDIRECT("W72")+INDIRECT("X72")+INDIRECT("Y72")+INDIRECT("Z72")+INDIRECT("AA72")</f>
        <v>0</v>
      </c>
      <c r="O72" s="6">
        <f ca="1">INDIRECT("AB72")+INDIRECT("AC72")+INDIRECT("AD72")+INDIRECT("AE72")+INDIRECT("AF72")+INDIRECT("AG72")+INDIRECT("AH72")+INDIRECT("AI72")</f>
        <v>0</v>
      </c>
      <c r="P72" s="6">
        <f ca="1">INDIRECT("AJ72")+INDIRECT("AK72")+INDIRECT("AL72")+INDIRECT("AM72")+INDIRECT("AN72")+INDIRECT("AO72")+INDIRECT("AP72")+INDIRECT("AQ72")</f>
        <v>0</v>
      </c>
      <c r="Q72" s="6">
        <f ca="1">INDIRECT("AR72")+INDIRECT("AS72")+INDIRECT("AT72")+INDIRECT("AU72")+INDIRECT("AV72")+INDIRECT("AW72")+INDIRECT("AX72")+INDIRECT("AY72")</f>
        <v>2445</v>
      </c>
      <c r="R72" s="6">
        <f ca="1">INDIRECT("AZ72")+INDIRECT("BA72")+INDIRECT("BB72")+INDIRECT("BC72")+INDIRECT("BD72")+INDIRECT("BE72")+INDIRECT("BF72")+INDIRECT("BG72")</f>
        <v>5510</v>
      </c>
      <c r="S72" s="6">
        <f ca="1">INDIRECT("BH72")+INDIRECT("BI72")+INDIRECT("BJ72")+INDIRECT("BK72")+INDIRECT("BL72")+INDIRECT("BM72")+INDIRECT("BN72")+INDIRECT("BO72")</f>
        <v>0</v>
      </c>
      <c r="T72" s="28"/>
      <c r="U72" s="29"/>
      <c r="V72" s="29"/>
      <c r="W72" s="29"/>
      <c r="X72" s="29"/>
      <c r="Y72" s="29"/>
      <c r="Z72" s="29"/>
      <c r="AA72" s="29"/>
      <c r="AB72" s="28"/>
      <c r="AC72" s="29"/>
      <c r="AD72" s="29"/>
      <c r="AE72" s="29"/>
      <c r="AF72" s="29"/>
      <c r="AG72" s="29"/>
      <c r="AH72" s="29"/>
      <c r="AI72" s="29"/>
      <c r="AJ72" s="28"/>
      <c r="AK72" s="29"/>
      <c r="AL72" s="29"/>
      <c r="AM72" s="29"/>
      <c r="AN72" s="29"/>
      <c r="AO72" s="29"/>
      <c r="AP72" s="29"/>
      <c r="AQ72" s="29"/>
      <c r="AR72" s="28"/>
      <c r="AS72" s="29"/>
      <c r="AT72" s="29">
        <v>2445</v>
      </c>
      <c r="AU72" s="29"/>
      <c r="AV72" s="29"/>
      <c r="AW72" s="29"/>
      <c r="AX72" s="29"/>
      <c r="AY72" s="29"/>
      <c r="AZ72" s="28"/>
      <c r="BA72" s="29"/>
      <c r="BB72" s="29">
        <v>5510</v>
      </c>
      <c r="BC72" s="29"/>
      <c r="BD72" s="29"/>
      <c r="BE72" s="29"/>
      <c r="BF72" s="29"/>
      <c r="BG72" s="29"/>
      <c r="BH72" s="28"/>
      <c r="BI72" s="29"/>
      <c r="BJ72" s="29"/>
      <c r="BK72" s="29"/>
      <c r="BL72" s="29"/>
      <c r="BM72" s="29"/>
      <c r="BN72" s="29"/>
      <c r="BO72" s="29"/>
      <c r="BP72" s="9">
        <v>0</v>
      </c>
      <c r="BQ72" s="1" t="s">
        <v>0</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37330</v>
      </c>
      <c r="CB72" s="1">
        <v>37330</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0</v>
      </c>
      <c r="CP72" s="1">
        <v>0</v>
      </c>
      <c r="CQ72" s="1">
        <f ca="1">INDIRECT("AJ72")+2*INDIRECT("AK72")+3*INDIRECT("AL72")+4*INDIRECT("AM72")+5*INDIRECT("AN72")+6*INDIRECT("AO72")+7*INDIRECT("AP72")+8*INDIRECT("AQ72")</f>
        <v>0</v>
      </c>
      <c r="CR72" s="1">
        <v>0</v>
      </c>
      <c r="CS72" s="1">
        <f ca="1">INDIRECT("AR72")+2*INDIRECT("AS72")+3*INDIRECT("AT72")+4*INDIRECT("AU72")+5*INDIRECT("AV72")+6*INDIRECT("AW72")+7*INDIRECT("AX72")+8*INDIRECT("AY72")</f>
        <v>7335</v>
      </c>
      <c r="CT72" s="1">
        <v>7335</v>
      </c>
      <c r="CU72" s="1">
        <f ca="1">INDIRECT("AZ72")+2*INDIRECT("BA72")+3*INDIRECT("BB72")+4*INDIRECT("BC72")+5*INDIRECT("BD72")+6*INDIRECT("BE72")+7*INDIRECT("BF72")+8*INDIRECT("BG72")</f>
        <v>16530</v>
      </c>
      <c r="CV72" s="1">
        <v>16530</v>
      </c>
      <c r="CW72" s="1">
        <f ca="1">INDIRECT("BH72")+2*INDIRECT("BI72")+3*INDIRECT("BJ72")+4*INDIRECT("BK72")+5*INDIRECT("BL72")+6*INDIRECT("BM72")+7*INDIRECT("BN72")+8*INDIRECT("BO72")</f>
        <v>0</v>
      </c>
      <c r="CX72" s="1">
        <v>0</v>
      </c>
    </row>
    <row r="73" spans="1:102" ht="11.25">
      <c r="A73" s="25"/>
      <c r="B73" s="25"/>
      <c r="C73" s="27" t="s">
        <v>108</v>
      </c>
      <c r="D73" s="26" t="s">
        <v>0</v>
      </c>
      <c r="E73" s="1" t="s">
        <v>58</v>
      </c>
      <c r="F73" s="7">
        <f ca="1">INDIRECT("T73")+INDIRECT("AB73")+INDIRECT("AJ73")+INDIRECT("AR73")+INDIRECT("AZ73")+INDIRECT("BH73")</f>
        <v>0</v>
      </c>
      <c r="G73" s="6">
        <f ca="1">INDIRECT("U73")+INDIRECT("AC73")+INDIRECT("AK73")+INDIRECT("AS73")+INDIRECT("BA73")+INDIRECT("BI73")</f>
        <v>0</v>
      </c>
      <c r="H73" s="6">
        <f ca="1">INDIRECT("V73")+INDIRECT("AD73")+INDIRECT("AL73")+INDIRECT("AT73")+INDIRECT("BB73")+INDIRECT("BJ73")</f>
        <v>5690</v>
      </c>
      <c r="I73" s="6">
        <f ca="1">INDIRECT("W73")+INDIRECT("AE73")+INDIRECT("AM73")+INDIRECT("AU73")+INDIRECT("BC73")+INDIRECT("BK73")</f>
        <v>4900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10590</v>
      </c>
      <c r="O73" s="6">
        <f ca="1">INDIRECT("AB73")+INDIRECT("AC73")+INDIRECT("AD73")+INDIRECT("AE73")+INDIRECT("AF73")+INDIRECT("AG73")+INDIRECT("AH73")+INDIRECT("AI73")</f>
        <v>0</v>
      </c>
      <c r="P73" s="6">
        <f ca="1">INDIRECT("AJ73")+INDIRECT("AK73")+INDIRECT("AL73")+INDIRECT("AM73")+INDIRECT("AN73")+INDIRECT("AO73")+INDIRECT("AP73")+INDIRECT("AQ73")</f>
        <v>0</v>
      </c>
      <c r="Q73" s="6">
        <f ca="1">INDIRECT("AR73")+INDIRECT("AS73")+INDIRECT("AT73")+INDIRECT("AU73")+INDIRECT("AV73")+INDIRECT("AW73")+INDIRECT("AX73")+INDIRECT("AY73")</f>
        <v>0</v>
      </c>
      <c r="R73" s="6">
        <f ca="1">INDIRECT("AZ73")+INDIRECT("BA73")+INDIRECT("BB73")+INDIRECT("BC73")+INDIRECT("BD73")+INDIRECT("BE73")+INDIRECT("BF73")+INDIRECT("BG73")</f>
        <v>0</v>
      </c>
      <c r="S73" s="6">
        <f ca="1">INDIRECT("BH73")+INDIRECT("BI73")+INDIRECT("BJ73")+INDIRECT("BK73")+INDIRECT("BL73")+INDIRECT("BM73")+INDIRECT("BN73")+INDIRECT("BO73")</f>
        <v>0</v>
      </c>
      <c r="T73" s="28"/>
      <c r="U73" s="29"/>
      <c r="V73" s="29">
        <v>5690</v>
      </c>
      <c r="W73" s="29">
        <v>4900</v>
      </c>
      <c r="X73" s="29"/>
      <c r="Y73" s="29"/>
      <c r="Z73" s="29"/>
      <c r="AA73" s="29"/>
      <c r="AB73" s="28"/>
      <c r="AC73" s="29"/>
      <c r="AD73" s="29"/>
      <c r="AE73" s="29"/>
      <c r="AF73" s="29"/>
      <c r="AG73" s="29"/>
      <c r="AH73" s="29"/>
      <c r="AI73" s="29"/>
      <c r="AJ73" s="28"/>
      <c r="AK73" s="29"/>
      <c r="AL73" s="29"/>
      <c r="AM73" s="29"/>
      <c r="AN73" s="29"/>
      <c r="AO73" s="29"/>
      <c r="AP73" s="29"/>
      <c r="AQ73" s="29"/>
      <c r="AR73" s="28"/>
      <c r="AS73" s="29"/>
      <c r="AT73" s="29"/>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0</v>
      </c>
      <c r="BR73" s="1" t="s">
        <v>0</v>
      </c>
      <c r="BS73" s="1" t="s">
        <v>0</v>
      </c>
      <c r="BT73" s="1" t="s">
        <v>0</v>
      </c>
      <c r="BU73" s="1" t="s">
        <v>0</v>
      </c>
      <c r="BW73" s="1">
        <f ca="1">INDIRECT("T73")+2*INDIRECT("AB73")+3*INDIRECT("AJ73")+4*INDIRECT("AR73")+5*INDIRECT("AZ73")+6*INDIRECT("BH73")</f>
        <v>0</v>
      </c>
      <c r="BX73" s="1">
        <v>0</v>
      </c>
      <c r="BY73" s="1">
        <f ca="1">INDIRECT("U73")+2*INDIRECT("AC73")+3*INDIRECT("AK73")+4*INDIRECT("AS73")+5*INDIRECT("BA73")+6*INDIRECT("BI73")</f>
        <v>0</v>
      </c>
      <c r="BZ73" s="1">
        <v>0</v>
      </c>
      <c r="CA73" s="1">
        <f ca="1">INDIRECT("V73")+2*INDIRECT("AD73")+3*INDIRECT("AL73")+4*INDIRECT("AT73")+5*INDIRECT("BB73")+6*INDIRECT("BJ73")</f>
        <v>5690</v>
      </c>
      <c r="CB73" s="1">
        <v>5690</v>
      </c>
      <c r="CC73" s="1">
        <f ca="1">INDIRECT("W73")+2*INDIRECT("AE73")+3*INDIRECT("AM73")+4*INDIRECT("AU73")+5*INDIRECT("BC73")+6*INDIRECT("BK73")</f>
        <v>4900</v>
      </c>
      <c r="CD73" s="1">
        <v>4900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36670</v>
      </c>
      <c r="CN73" s="1">
        <v>36670</v>
      </c>
      <c r="CO73" s="1">
        <f ca="1">INDIRECT("AB73")+2*INDIRECT("AC73")+3*INDIRECT("AD73")+4*INDIRECT("AE73")+5*INDIRECT("AF73")+6*INDIRECT("AG73")+7*INDIRECT("AH73")+8*INDIRECT("AI73")</f>
        <v>0</v>
      </c>
      <c r="CP73" s="1">
        <v>0</v>
      </c>
      <c r="CQ73" s="1">
        <f ca="1">INDIRECT("AJ73")+2*INDIRECT("AK73")+3*INDIRECT("AL73")+4*INDIRECT("AM73")+5*INDIRECT("AN73")+6*INDIRECT("AO73")+7*INDIRECT("AP73")+8*INDIRECT("AQ73")</f>
        <v>0</v>
      </c>
      <c r="CR73" s="1">
        <v>0</v>
      </c>
      <c r="CS73" s="1">
        <f ca="1">INDIRECT("AR73")+2*INDIRECT("AS73")+3*INDIRECT("AT73")+4*INDIRECT("AU73")+5*INDIRECT("AV73")+6*INDIRECT("AW73")+7*INDIRECT("AX73")+8*INDIRECT("AY73")</f>
        <v>0</v>
      </c>
      <c r="CT73" s="1">
        <v>0</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1" t="s">
        <v>0</v>
      </c>
      <c r="B74" s="1" t="s">
        <v>0</v>
      </c>
      <c r="C74" s="1" t="s">
        <v>0</v>
      </c>
      <c r="D74" s="1" t="s">
        <v>0</v>
      </c>
      <c r="E74" s="1" t="s">
        <v>11</v>
      </c>
      <c r="F74" s="7">
        <f>SUM(F71:F73)</f>
        <v>3500</v>
      </c>
      <c r="G74" s="6">
        <f>SUM(G71:G73)</f>
        <v>19495</v>
      </c>
      <c r="H74" s="6">
        <f>SUM(H71:H73)</f>
        <v>28645</v>
      </c>
      <c r="I74" s="6">
        <f>SUM(I71:I73)</f>
        <v>19900</v>
      </c>
      <c r="J74" s="6">
        <f>SUM(J71:J73)</f>
        <v>11110</v>
      </c>
      <c r="K74" s="6">
        <f>SUM(K71:K73)</f>
        <v>71395</v>
      </c>
      <c r="L74" s="6">
        <f>SUM(L71:L73)</f>
        <v>0</v>
      </c>
      <c r="M74" s="6">
        <f>SUM(M71:M73)</f>
        <v>0</v>
      </c>
      <c r="N74" s="7">
        <f>SUM(N71:N73)</f>
        <v>66700</v>
      </c>
      <c r="O74" s="6">
        <f>SUM(O71:O73)</f>
        <v>63180</v>
      </c>
      <c r="P74" s="6">
        <f>SUM(P71:P73)</f>
        <v>0</v>
      </c>
      <c r="Q74" s="6">
        <f>SUM(Q71:Q73)</f>
        <v>6550</v>
      </c>
      <c r="R74" s="6">
        <f>SUM(R71:R73)</f>
        <v>9400</v>
      </c>
      <c r="S74" s="6">
        <f>SUM(S71:S73)</f>
        <v>8215</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3:73" ht="11.25">
      <c r="C75" s="1" t="s">
        <v>0</v>
      </c>
      <c r="D75" s="1"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c r="BT75" s="1" t="s">
        <v>0</v>
      </c>
      <c r="BU75" s="1" t="s">
        <v>0</v>
      </c>
    </row>
    <row r="76" spans="1:102" ht="11.25">
      <c r="A76" s="30" t="s">
        <v>1</v>
      </c>
      <c r="B76" s="31" t="str">
        <f>HYPERLINK("http://www.dot.ca.gov/hq/transprog/stip2004/ff_sheets/11-0377d.xls","0377D")</f>
        <v>0377D</v>
      </c>
      <c r="C76" s="30" t="s">
        <v>62</v>
      </c>
      <c r="D76" s="30" t="s">
        <v>23</v>
      </c>
      <c r="E76" s="30" t="s">
        <v>6</v>
      </c>
      <c r="F76" s="32">
        <f ca="1">INDIRECT("T76")+INDIRECT("AB76")+INDIRECT("AJ76")+INDIRECT("AR76")+INDIRECT("AZ76")+INDIRECT("BH76")</f>
        <v>0</v>
      </c>
      <c r="G76" s="33">
        <f ca="1">INDIRECT("U76")+INDIRECT("AC76")+INDIRECT("AK76")+INDIRECT("AS76")+INDIRECT("BA76")+INDIRECT("BI76")</f>
        <v>500</v>
      </c>
      <c r="H76" s="33">
        <f ca="1">INDIRECT("V76")+INDIRECT("AD76")+INDIRECT("AL76")+INDIRECT("AT76")+INDIRECT("BB76")+INDIRECT("BJ76")</f>
        <v>6500</v>
      </c>
      <c r="I76" s="33">
        <f ca="1">INDIRECT("W76")+INDIRECT("AE76")+INDIRECT("AM76")+INDIRECT("AU76")+INDIRECT("BC76")+INDIRECT("BK76")</f>
        <v>0</v>
      </c>
      <c r="J76" s="33">
        <f ca="1">INDIRECT("X76")+INDIRECT("AF76")+INDIRECT("AN76")+INDIRECT("AV76")+INDIRECT("BD76")+INDIRECT("BL76")</f>
        <v>0</v>
      </c>
      <c r="K76" s="33">
        <f ca="1">INDIRECT("Y76")+INDIRECT("AG76")+INDIRECT("AO76")+INDIRECT("AW76")+INDIRECT("BE76")+INDIRECT("BM76")</f>
        <v>0</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0</v>
      </c>
      <c r="O76" s="33">
        <f ca="1">INDIRECT("AB76")+INDIRECT("AC76")+INDIRECT("AD76")+INDIRECT("AE76")+INDIRECT("AF76")+INDIRECT("AG76")+INDIRECT("AH76")+INDIRECT("AI76")</f>
        <v>0</v>
      </c>
      <c r="P76" s="33">
        <f ca="1">INDIRECT("AJ76")+INDIRECT("AK76")+INDIRECT("AL76")+INDIRECT("AM76")+INDIRECT("AN76")+INDIRECT("AO76")+INDIRECT("AP76")+INDIRECT("AQ76")</f>
        <v>500</v>
      </c>
      <c r="Q76" s="33">
        <f ca="1">INDIRECT("AR76")+INDIRECT("AS76")+INDIRECT("AT76")+INDIRECT("AU76")+INDIRECT("AV76")+INDIRECT("AW76")+INDIRECT("AX76")+INDIRECT("AY76")</f>
        <v>6500</v>
      </c>
      <c r="R76" s="33">
        <f ca="1">INDIRECT("AZ76")+INDIRECT("BA76")+INDIRECT("BB76")+INDIRECT("BC76")+INDIRECT("BD76")+INDIRECT("BE76")+INDIRECT("BF76")+INDIRECT("BG76")</f>
        <v>0</v>
      </c>
      <c r="S76" s="33">
        <f ca="1">INDIRECT("BH76")+INDIRECT("BI76")+INDIRECT("BJ76")+INDIRECT("BK76")+INDIRECT("BL76")+INDIRECT("BM76")+INDIRECT("BN76")+INDIRECT("BO76")</f>
        <v>0</v>
      </c>
      <c r="T76" s="34"/>
      <c r="U76" s="35"/>
      <c r="V76" s="35"/>
      <c r="W76" s="35"/>
      <c r="X76" s="35"/>
      <c r="Y76" s="35"/>
      <c r="Z76" s="35"/>
      <c r="AA76" s="35"/>
      <c r="AB76" s="34"/>
      <c r="AC76" s="35"/>
      <c r="AD76" s="35"/>
      <c r="AE76" s="35"/>
      <c r="AF76" s="35"/>
      <c r="AG76" s="35"/>
      <c r="AH76" s="35"/>
      <c r="AI76" s="35"/>
      <c r="AJ76" s="34"/>
      <c r="AK76" s="35">
        <v>500</v>
      </c>
      <c r="AL76" s="35"/>
      <c r="AM76" s="35"/>
      <c r="AN76" s="35"/>
      <c r="AO76" s="35"/>
      <c r="AP76" s="35"/>
      <c r="AQ76" s="35"/>
      <c r="AR76" s="34"/>
      <c r="AS76" s="35"/>
      <c r="AT76" s="35">
        <v>6500</v>
      </c>
      <c r="AU76" s="35"/>
      <c r="AV76" s="35"/>
      <c r="AW76" s="35"/>
      <c r="AX76" s="35"/>
      <c r="AY76" s="35"/>
      <c r="AZ76" s="34"/>
      <c r="BA76" s="35"/>
      <c r="BB76" s="35"/>
      <c r="BC76" s="35"/>
      <c r="BD76" s="35"/>
      <c r="BE76" s="35"/>
      <c r="BF76" s="35"/>
      <c r="BG76" s="35"/>
      <c r="BH76" s="34"/>
      <c r="BI76" s="35"/>
      <c r="BJ76" s="35"/>
      <c r="BK76" s="35"/>
      <c r="BL76" s="35"/>
      <c r="BM76" s="35"/>
      <c r="BN76" s="35"/>
      <c r="BO76" s="36"/>
      <c r="BP76" s="9">
        <v>11000000295</v>
      </c>
      <c r="BQ76" s="1" t="s">
        <v>6</v>
      </c>
      <c r="BR76" s="1" t="s">
        <v>0</v>
      </c>
      <c r="BS76" s="1" t="s">
        <v>0</v>
      </c>
      <c r="BT76" s="1" t="s">
        <v>0</v>
      </c>
      <c r="BU76" s="1" t="s">
        <v>25</v>
      </c>
      <c r="BW76" s="1">
        <f ca="1">INDIRECT("T76")+2*INDIRECT("AB76")+3*INDIRECT("AJ76")+4*INDIRECT("AR76")+5*INDIRECT("AZ76")+6*INDIRECT("BH76")</f>
        <v>0</v>
      </c>
      <c r="BX76" s="1">
        <v>0</v>
      </c>
      <c r="BY76" s="1">
        <f ca="1">INDIRECT("U76")+2*INDIRECT("AC76")+3*INDIRECT("AK76")+4*INDIRECT("AS76")+5*INDIRECT("BA76")+6*INDIRECT("BI76")</f>
        <v>1500</v>
      </c>
      <c r="BZ76" s="1">
        <v>1500</v>
      </c>
      <c r="CA76" s="1">
        <f ca="1">INDIRECT("V76")+2*INDIRECT("AD76")+3*INDIRECT("AL76")+4*INDIRECT("AT76")+5*INDIRECT("BB76")+6*INDIRECT("BJ76")</f>
        <v>26000</v>
      </c>
      <c r="CB76" s="1">
        <v>26000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0</v>
      </c>
      <c r="CP76" s="1">
        <v>0</v>
      </c>
      <c r="CQ76" s="1">
        <f ca="1">INDIRECT("AJ76")+2*INDIRECT("AK76")+3*INDIRECT("AL76")+4*INDIRECT("AM76")+5*INDIRECT("AN76")+6*INDIRECT("AO76")+7*INDIRECT("AP76")+8*INDIRECT("AQ76")</f>
        <v>1000</v>
      </c>
      <c r="CR76" s="1">
        <v>1000</v>
      </c>
      <c r="CS76" s="1">
        <f ca="1">INDIRECT("AR76")+2*INDIRECT("AS76")+3*INDIRECT("AT76")+4*INDIRECT("AU76")+5*INDIRECT("AV76")+6*INDIRECT("AW76")+7*INDIRECT("AX76")+8*INDIRECT("AY76")</f>
        <v>19500</v>
      </c>
      <c r="CT76" s="1">
        <v>19500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1" t="s">
        <v>0</v>
      </c>
      <c r="B77" s="1" t="s">
        <v>0</v>
      </c>
      <c r="C77" s="1" t="s">
        <v>63</v>
      </c>
      <c r="D77" s="1" t="s">
        <v>64</v>
      </c>
      <c r="E77" s="1" t="s">
        <v>32</v>
      </c>
      <c r="F77" s="7">
        <f ca="1">INDIRECT("T77")+INDIRECT("AB77")+INDIRECT("AJ77")+INDIRECT("AR77")+INDIRECT("AZ77")+INDIRECT("BH77")</f>
        <v>0</v>
      </c>
      <c r="G77" s="6">
        <f ca="1">INDIRECT("U77")+INDIRECT("AC77")+INDIRECT("AK77")+INDIRECT("AS77")+INDIRECT("BA77")+INDIRECT("BI77")</f>
        <v>0</v>
      </c>
      <c r="H77" s="6">
        <f ca="1">INDIRECT("V77")+INDIRECT("AD77")+INDIRECT("AL77")+INDIRECT("AT77")+INDIRECT("BB77")+INDIRECT("BJ77")</f>
        <v>0</v>
      </c>
      <c r="I77" s="6">
        <f ca="1">INDIRECT("W77")+INDIRECT("AE77")+INDIRECT("AM77")+INDIRECT("AU77")+INDIRECT("BC77")+INDIRECT("BK77")</f>
        <v>0</v>
      </c>
      <c r="J77" s="6">
        <f ca="1">INDIRECT("X77")+INDIRECT("AF77")+INDIRECT("AN77")+INDIRECT("AV77")+INDIRECT("BD77")+INDIRECT("BL77")</f>
        <v>103000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90000</v>
      </c>
      <c r="P77" s="6">
        <f ca="1">INDIRECT("AJ77")+INDIRECT("AK77")+INDIRECT("AL77")+INDIRECT("AM77")+INDIRECT("AN77")+INDIRECT("AO77")+INDIRECT("AP77")+INDIRECT("AQ77")</f>
        <v>0</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13000</v>
      </c>
      <c r="T77" s="28"/>
      <c r="U77" s="29"/>
      <c r="V77" s="29"/>
      <c r="W77" s="29"/>
      <c r="X77" s="29"/>
      <c r="Y77" s="29"/>
      <c r="Z77" s="29"/>
      <c r="AA77" s="29"/>
      <c r="AB77" s="28"/>
      <c r="AC77" s="29"/>
      <c r="AD77" s="29"/>
      <c r="AE77" s="29"/>
      <c r="AF77" s="29">
        <v>90000</v>
      </c>
      <c r="AG77" s="29"/>
      <c r="AH77" s="29"/>
      <c r="AI77" s="29"/>
      <c r="AJ77" s="28"/>
      <c r="AK77" s="29"/>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c r="BJ77" s="29"/>
      <c r="BK77" s="29"/>
      <c r="BL77" s="29">
        <v>13000</v>
      </c>
      <c r="BM77" s="29"/>
      <c r="BN77" s="29"/>
      <c r="BO77" s="29"/>
      <c r="BP77" s="9">
        <v>0</v>
      </c>
      <c r="BQ77" s="1" t="s">
        <v>0</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258000</v>
      </c>
      <c r="CF77" s="1">
        <v>258000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450000</v>
      </c>
      <c r="CP77" s="1">
        <v>450000</v>
      </c>
      <c r="CQ77" s="1">
        <f ca="1">INDIRECT("AJ77")+2*INDIRECT("AK77")+3*INDIRECT("AL77")+4*INDIRECT("AM77")+5*INDIRECT("AN77")+6*INDIRECT("AO77")+7*INDIRECT("AP77")+8*INDIRECT("AQ77")</f>
        <v>0</v>
      </c>
      <c r="CR77" s="1">
        <v>0</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65000</v>
      </c>
      <c r="CX77" s="1">
        <v>65000</v>
      </c>
    </row>
    <row r="78" spans="1:73" ht="11.25">
      <c r="A78" s="25"/>
      <c r="B78" s="25"/>
      <c r="C78" s="27" t="s">
        <v>108</v>
      </c>
      <c r="D78" s="26" t="s">
        <v>0</v>
      </c>
      <c r="E78" s="1" t="s">
        <v>11</v>
      </c>
      <c r="F78" s="7">
        <f>SUM(F76:F77)</f>
        <v>0</v>
      </c>
      <c r="G78" s="6">
        <f>SUM(G76:G77)</f>
        <v>500</v>
      </c>
      <c r="H78" s="6">
        <f>SUM(H76:H77)</f>
        <v>6500</v>
      </c>
      <c r="I78" s="6">
        <f>SUM(I76:I77)</f>
        <v>0</v>
      </c>
      <c r="J78" s="6">
        <f>SUM(J76:J77)</f>
        <v>103000</v>
      </c>
      <c r="K78" s="6">
        <f>SUM(K76:K77)</f>
        <v>0</v>
      </c>
      <c r="L78" s="6">
        <f>SUM(L76:L77)</f>
        <v>0</v>
      </c>
      <c r="M78" s="6">
        <f>SUM(M76:M77)</f>
        <v>0</v>
      </c>
      <c r="N78" s="7">
        <f>SUM(N76:N77)</f>
        <v>0</v>
      </c>
      <c r="O78" s="6">
        <f>SUM(O76:O77)</f>
        <v>90000</v>
      </c>
      <c r="P78" s="6">
        <f>SUM(P76:P77)</f>
        <v>500</v>
      </c>
      <c r="Q78" s="6">
        <f>SUM(Q76:Q77)</f>
        <v>6500</v>
      </c>
      <c r="R78" s="6">
        <f>SUM(R76:R77)</f>
        <v>0</v>
      </c>
      <c r="S78" s="6">
        <f>SUM(S76:S77)</f>
        <v>13000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3:73" ht="11.25">
      <c r="C79" s="1" t="s">
        <v>0</v>
      </c>
      <c r="D79" s="1"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c r="BT79" s="1" t="s">
        <v>0</v>
      </c>
      <c r="BU79" s="1" t="s">
        <v>0</v>
      </c>
    </row>
    <row r="80" spans="1:102" ht="11.25">
      <c r="A80" s="30" t="s">
        <v>1</v>
      </c>
      <c r="B80" s="31" t="str">
        <f>HYPERLINK("http://www.dot.ca.gov/hq/transprog/stip2004/ff_sheets/11-0625.xls","0625")</f>
        <v>0625</v>
      </c>
      <c r="C80" s="30" t="s">
        <v>65</v>
      </c>
      <c r="D80" s="30" t="s">
        <v>23</v>
      </c>
      <c r="E80" s="30" t="s">
        <v>6</v>
      </c>
      <c r="F80" s="32">
        <f ca="1">INDIRECT("T80")+INDIRECT("AB80")+INDIRECT("AJ80")+INDIRECT("AR80")+INDIRECT("AZ80")+INDIRECT("BH80")</f>
        <v>0</v>
      </c>
      <c r="G80" s="33">
        <f ca="1">INDIRECT("U80")+INDIRECT("AC80")+INDIRECT("AK80")+INDIRECT("AS80")+INDIRECT("BA80")+INDIRECT("BI80")</f>
        <v>100</v>
      </c>
      <c r="H80" s="33">
        <f ca="1">INDIRECT("V80")+INDIRECT("AD80")+INDIRECT("AL80")+INDIRECT("AT80")+INDIRECT("BB80")+INDIRECT("BJ80")</f>
        <v>1060</v>
      </c>
      <c r="I80" s="33">
        <f ca="1">INDIRECT("W80")+INDIRECT("AE80")+INDIRECT("AM80")+INDIRECT("AU80")+INDIRECT("BC80")+INDIRECT("BK80")</f>
        <v>0</v>
      </c>
      <c r="J80" s="33">
        <f ca="1">INDIRECT("X80")+INDIRECT("AF80")+INDIRECT("AN80")+INDIRECT("AV80")+INDIRECT("BD80")+INDIRECT("BL80")</f>
        <v>0</v>
      </c>
      <c r="K80" s="33">
        <f ca="1">INDIRECT("Y80")+INDIRECT("AG80")+INDIRECT("AO80")+INDIRECT("AW80")+INDIRECT("BE80")+INDIRECT("BM80")</f>
        <v>0</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0</v>
      </c>
      <c r="O80" s="33">
        <f ca="1">INDIRECT("AB80")+INDIRECT("AC80")+INDIRECT("AD80")+INDIRECT("AE80")+INDIRECT("AF80")+INDIRECT("AG80")+INDIRECT("AH80")+INDIRECT("AI80")</f>
        <v>960</v>
      </c>
      <c r="P80" s="33">
        <f ca="1">INDIRECT("AJ80")+INDIRECT("AK80")+INDIRECT("AL80")+INDIRECT("AM80")+INDIRECT("AN80")+INDIRECT("AO80")+INDIRECT("AP80")+INDIRECT("AQ80")</f>
        <v>0</v>
      </c>
      <c r="Q80" s="33">
        <f ca="1">INDIRECT("AR80")+INDIRECT("AS80")+INDIRECT("AT80")+INDIRECT("AU80")+INDIRECT("AV80")+INDIRECT("AW80")+INDIRECT("AX80")+INDIRECT("AY80")</f>
        <v>100</v>
      </c>
      <c r="R80" s="33">
        <f ca="1">INDIRECT("AZ80")+INDIRECT("BA80")+INDIRECT("BB80")+INDIRECT("BC80")+INDIRECT("BD80")+INDIRECT("BE80")+INDIRECT("BF80")+INDIRECT("BG80")</f>
        <v>0</v>
      </c>
      <c r="S80" s="33">
        <f ca="1">INDIRECT("BH80")+INDIRECT("BI80")+INDIRECT("BJ80")+INDIRECT("BK80")+INDIRECT("BL80")+INDIRECT("BM80")+INDIRECT("BN80")+INDIRECT("BO80")</f>
        <v>100</v>
      </c>
      <c r="T80" s="34"/>
      <c r="U80" s="35"/>
      <c r="V80" s="35"/>
      <c r="W80" s="35"/>
      <c r="X80" s="35"/>
      <c r="Y80" s="35"/>
      <c r="Z80" s="35"/>
      <c r="AA80" s="35"/>
      <c r="AB80" s="34"/>
      <c r="AC80" s="35"/>
      <c r="AD80" s="35">
        <v>960</v>
      </c>
      <c r="AE80" s="35"/>
      <c r="AF80" s="35"/>
      <c r="AG80" s="35"/>
      <c r="AH80" s="35"/>
      <c r="AI80" s="35"/>
      <c r="AJ80" s="34"/>
      <c r="AK80" s="35"/>
      <c r="AL80" s="35"/>
      <c r="AM80" s="35"/>
      <c r="AN80" s="35"/>
      <c r="AO80" s="35"/>
      <c r="AP80" s="35"/>
      <c r="AQ80" s="35"/>
      <c r="AR80" s="34"/>
      <c r="AS80" s="35">
        <v>100</v>
      </c>
      <c r="AT80" s="35"/>
      <c r="AU80" s="35"/>
      <c r="AV80" s="35"/>
      <c r="AW80" s="35"/>
      <c r="AX80" s="35"/>
      <c r="AY80" s="35"/>
      <c r="AZ80" s="34"/>
      <c r="BA80" s="35"/>
      <c r="BB80" s="35"/>
      <c r="BC80" s="35"/>
      <c r="BD80" s="35"/>
      <c r="BE80" s="35"/>
      <c r="BF80" s="35"/>
      <c r="BG80" s="35"/>
      <c r="BH80" s="34"/>
      <c r="BI80" s="35"/>
      <c r="BJ80" s="35">
        <v>100</v>
      </c>
      <c r="BK80" s="35"/>
      <c r="BL80" s="35"/>
      <c r="BM80" s="35"/>
      <c r="BN80" s="35"/>
      <c r="BO80" s="36"/>
      <c r="BP80" s="9">
        <v>11000000288</v>
      </c>
      <c r="BQ80" s="1" t="s">
        <v>6</v>
      </c>
      <c r="BR80" s="1" t="s">
        <v>0</v>
      </c>
      <c r="BS80" s="1" t="s">
        <v>0</v>
      </c>
      <c r="BT80" s="1" t="s">
        <v>0</v>
      </c>
      <c r="BU80" s="1" t="s">
        <v>25</v>
      </c>
      <c r="BW80" s="1">
        <f ca="1">INDIRECT("T80")+2*INDIRECT("AB80")+3*INDIRECT("AJ80")+4*INDIRECT("AR80")+5*INDIRECT("AZ80")+6*INDIRECT("BH80")</f>
        <v>0</v>
      </c>
      <c r="BX80" s="1">
        <v>0</v>
      </c>
      <c r="BY80" s="1">
        <f ca="1">INDIRECT("U80")+2*INDIRECT("AC80")+3*INDIRECT("AK80")+4*INDIRECT("AS80")+5*INDIRECT("BA80")+6*INDIRECT("BI80")</f>
        <v>400</v>
      </c>
      <c r="BZ80" s="1">
        <v>400</v>
      </c>
      <c r="CA80" s="1">
        <f ca="1">INDIRECT("V80")+2*INDIRECT("AD80")+3*INDIRECT("AL80")+4*INDIRECT("AT80")+5*INDIRECT("BB80")+6*INDIRECT("BJ80")</f>
        <v>2520</v>
      </c>
      <c r="CB80" s="1">
        <v>2520</v>
      </c>
      <c r="CC80" s="1">
        <f ca="1">INDIRECT("W80")+2*INDIRECT("AE80")+3*INDIRECT("AM80")+4*INDIRECT("AU80")+5*INDIRECT("BC80")+6*INDIRECT("BK80")</f>
        <v>0</v>
      </c>
      <c r="CD80" s="1">
        <v>0</v>
      </c>
      <c r="CE80" s="1">
        <f ca="1">INDIRECT("X80")+2*INDIRECT("AF80")+3*INDIRECT("AN80")+4*INDIRECT("AV80")+5*INDIRECT("BD80")+6*INDIRECT("BL80")</f>
        <v>0</v>
      </c>
      <c r="CF80" s="1">
        <v>0</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2880</v>
      </c>
      <c r="CP80" s="1">
        <v>2880</v>
      </c>
      <c r="CQ80" s="1">
        <f ca="1">INDIRECT("AJ80")+2*INDIRECT("AK80")+3*INDIRECT("AL80")+4*INDIRECT("AM80")+5*INDIRECT("AN80")+6*INDIRECT("AO80")+7*INDIRECT("AP80")+8*INDIRECT("AQ80")</f>
        <v>0</v>
      </c>
      <c r="CR80" s="1">
        <v>0</v>
      </c>
      <c r="CS80" s="1">
        <f ca="1">INDIRECT("AR80")+2*INDIRECT("AS80")+3*INDIRECT("AT80")+4*INDIRECT("AU80")+5*INDIRECT("AV80")+6*INDIRECT("AW80")+7*INDIRECT("AX80")+8*INDIRECT("AY80")</f>
        <v>200</v>
      </c>
      <c r="CT80" s="1">
        <v>200</v>
      </c>
      <c r="CU80" s="1">
        <f ca="1">INDIRECT("AZ80")+2*INDIRECT("BA80")+3*INDIRECT("BB80")+4*INDIRECT("BC80")+5*INDIRECT("BD80")+6*INDIRECT("BE80")+7*INDIRECT("BF80")+8*INDIRECT("BG80")</f>
        <v>0</v>
      </c>
      <c r="CV80" s="1">
        <v>0</v>
      </c>
      <c r="CW80" s="1">
        <f ca="1">INDIRECT("BH80")+2*INDIRECT("BI80")+3*INDIRECT("BJ80")+4*INDIRECT("BK80")+5*INDIRECT("BL80")+6*INDIRECT("BM80")+7*INDIRECT("BN80")+8*INDIRECT("BO80")</f>
        <v>300</v>
      </c>
      <c r="CX80" s="1">
        <v>300</v>
      </c>
    </row>
    <row r="81" spans="1:73" ht="11.25">
      <c r="A81" s="1" t="s">
        <v>0</v>
      </c>
      <c r="B81" s="1" t="s">
        <v>66</v>
      </c>
      <c r="C81" s="1" t="s">
        <v>67</v>
      </c>
      <c r="D81" s="1" t="s">
        <v>68</v>
      </c>
      <c r="E81" s="1" t="s">
        <v>11</v>
      </c>
      <c r="F81" s="7">
        <f>SUM(F80:F80)</f>
        <v>0</v>
      </c>
      <c r="G81" s="6">
        <f>SUM(G80:G80)</f>
        <v>100</v>
      </c>
      <c r="H81" s="6">
        <f>SUM(H80:H80)</f>
        <v>1060</v>
      </c>
      <c r="I81" s="6">
        <f>SUM(I80:I80)</f>
        <v>0</v>
      </c>
      <c r="J81" s="6">
        <f>SUM(J80:J80)</f>
        <v>0</v>
      </c>
      <c r="K81" s="6">
        <f>SUM(K80:K80)</f>
        <v>0</v>
      </c>
      <c r="L81" s="6">
        <f>SUM(L80:L80)</f>
        <v>0</v>
      </c>
      <c r="M81" s="6">
        <f>SUM(M80:M80)</f>
        <v>0</v>
      </c>
      <c r="N81" s="7">
        <f>SUM(N80:N80)</f>
        <v>0</v>
      </c>
      <c r="O81" s="6">
        <f>SUM(O80:O80)</f>
        <v>960</v>
      </c>
      <c r="P81" s="6">
        <f>SUM(P80:P80)</f>
        <v>0</v>
      </c>
      <c r="Q81" s="6">
        <f>SUM(Q80:Q80)</f>
        <v>100</v>
      </c>
      <c r="R81" s="6">
        <f>SUM(R80:R80)</f>
        <v>0</v>
      </c>
      <c r="S81" s="6">
        <f>SUM(S80:S80)</f>
        <v>100</v>
      </c>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1:73" ht="11.25">
      <c r="A82" s="25"/>
      <c r="B82" s="25"/>
      <c r="C82" s="27" t="s">
        <v>108</v>
      </c>
      <c r="D82" s="26" t="s">
        <v>0</v>
      </c>
      <c r="E82" s="1" t="s">
        <v>0</v>
      </c>
      <c r="F82" s="7"/>
      <c r="G82" s="6"/>
      <c r="H82" s="6"/>
      <c r="I82" s="6"/>
      <c r="J82" s="6"/>
      <c r="K82" s="6"/>
      <c r="L82" s="6"/>
      <c r="M82" s="6"/>
      <c r="N82" s="7"/>
      <c r="O82" s="6"/>
      <c r="P82" s="6"/>
      <c r="Q82" s="6"/>
      <c r="R82" s="6"/>
      <c r="S82" s="6"/>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1:102" ht="11.25">
      <c r="A83" s="30" t="s">
        <v>1</v>
      </c>
      <c r="B83" s="31" t="str">
        <f>HYPERLINK("http://www.dot.ca.gov/hq/transprog/stip2004/ff_sheets/11-0932.xls","0932")</f>
        <v>0932</v>
      </c>
      <c r="C83" s="30" t="s">
        <v>65</v>
      </c>
      <c r="D83" s="30" t="s">
        <v>23</v>
      </c>
      <c r="E83" s="30" t="s">
        <v>6</v>
      </c>
      <c r="F83" s="32">
        <f ca="1">INDIRECT("T83")+INDIRECT("AB83")+INDIRECT("AJ83")+INDIRECT("AR83")+INDIRECT("AZ83")+INDIRECT("BH83")</f>
        <v>0</v>
      </c>
      <c r="G83" s="33">
        <f ca="1">INDIRECT("U83")+INDIRECT("AC83")+INDIRECT("AK83")+INDIRECT("AS83")+INDIRECT("BA83")+INDIRECT("BI83")</f>
        <v>640</v>
      </c>
      <c r="H83" s="33">
        <f ca="1">INDIRECT("V83")+INDIRECT("AD83")+INDIRECT("AL83")+INDIRECT("AT83")+INDIRECT("BB83")+INDIRECT("BJ83")</f>
        <v>8540</v>
      </c>
      <c r="I83" s="33">
        <f ca="1">INDIRECT("W83")+INDIRECT("AE83")+INDIRECT("AM83")+INDIRECT("AU83")+INDIRECT("BC83")+INDIRECT("BK83")</f>
        <v>0</v>
      </c>
      <c r="J83" s="33">
        <f ca="1">INDIRECT("X83")+INDIRECT("AF83")+INDIRECT("AN83")+INDIRECT("AV83")+INDIRECT("BD83")+INDIRECT("BL83")</f>
        <v>0</v>
      </c>
      <c r="K83" s="33">
        <f ca="1">INDIRECT("Y83")+INDIRECT("AG83")+INDIRECT("AO83")+INDIRECT("AW83")+INDIRECT("BE83")+INDIRECT("BM83")</f>
        <v>0</v>
      </c>
      <c r="L83" s="33">
        <f ca="1">INDIRECT("Z83")+INDIRECT("AH83")+INDIRECT("AP83")+INDIRECT("AX83")+INDIRECT("BF83")+INDIRECT("BN83")</f>
        <v>0</v>
      </c>
      <c r="M83" s="33">
        <f ca="1">INDIRECT("AA83")+INDIRECT("AI83")+INDIRECT("AQ83")+INDIRECT("AY83")+INDIRECT("BG83")+INDIRECT("BO83")</f>
        <v>0</v>
      </c>
      <c r="N83" s="32">
        <f ca="1">INDIRECT("T83")+INDIRECT("U83")+INDIRECT("V83")+INDIRECT("W83")+INDIRECT("X83")+INDIRECT("Y83")+INDIRECT("Z83")+INDIRECT("AA83")</f>
        <v>0</v>
      </c>
      <c r="O83" s="33">
        <f ca="1">INDIRECT("AB83")+INDIRECT("AC83")+INDIRECT("AD83")+INDIRECT("AE83")+INDIRECT("AF83")+INDIRECT("AG83")+INDIRECT("AH83")+INDIRECT("AI83")</f>
        <v>7900</v>
      </c>
      <c r="P83" s="33">
        <f ca="1">INDIRECT("AJ83")+INDIRECT("AK83")+INDIRECT("AL83")+INDIRECT("AM83")+INDIRECT("AN83")+INDIRECT("AO83")+INDIRECT("AP83")+INDIRECT("AQ83")</f>
        <v>0</v>
      </c>
      <c r="Q83" s="33">
        <f ca="1">INDIRECT("AR83")+INDIRECT("AS83")+INDIRECT("AT83")+INDIRECT("AU83")+INDIRECT("AV83")+INDIRECT("AW83")+INDIRECT("AX83")+INDIRECT("AY83")</f>
        <v>640</v>
      </c>
      <c r="R83" s="33">
        <f ca="1">INDIRECT("AZ83")+INDIRECT("BA83")+INDIRECT("BB83")+INDIRECT("BC83")+INDIRECT("BD83")+INDIRECT("BE83")+INDIRECT("BF83")+INDIRECT("BG83")</f>
        <v>0</v>
      </c>
      <c r="S83" s="33">
        <f ca="1">INDIRECT("BH83")+INDIRECT("BI83")+INDIRECT("BJ83")+INDIRECT("BK83")+INDIRECT("BL83")+INDIRECT("BM83")+INDIRECT("BN83")+INDIRECT("BO83")</f>
        <v>640</v>
      </c>
      <c r="T83" s="34"/>
      <c r="U83" s="35"/>
      <c r="V83" s="35"/>
      <c r="W83" s="35"/>
      <c r="X83" s="35"/>
      <c r="Y83" s="35"/>
      <c r="Z83" s="35"/>
      <c r="AA83" s="35"/>
      <c r="AB83" s="34"/>
      <c r="AC83" s="35"/>
      <c r="AD83" s="35">
        <v>7900</v>
      </c>
      <c r="AE83" s="35"/>
      <c r="AF83" s="35"/>
      <c r="AG83" s="35"/>
      <c r="AH83" s="35"/>
      <c r="AI83" s="35"/>
      <c r="AJ83" s="34"/>
      <c r="AK83" s="35"/>
      <c r="AL83" s="35"/>
      <c r="AM83" s="35"/>
      <c r="AN83" s="35"/>
      <c r="AO83" s="35"/>
      <c r="AP83" s="35"/>
      <c r="AQ83" s="35"/>
      <c r="AR83" s="34"/>
      <c r="AS83" s="35">
        <v>640</v>
      </c>
      <c r="AT83" s="35"/>
      <c r="AU83" s="35"/>
      <c r="AV83" s="35"/>
      <c r="AW83" s="35"/>
      <c r="AX83" s="35"/>
      <c r="AY83" s="35"/>
      <c r="AZ83" s="34"/>
      <c r="BA83" s="35"/>
      <c r="BB83" s="35"/>
      <c r="BC83" s="35"/>
      <c r="BD83" s="35"/>
      <c r="BE83" s="35"/>
      <c r="BF83" s="35"/>
      <c r="BG83" s="35"/>
      <c r="BH83" s="34"/>
      <c r="BI83" s="35"/>
      <c r="BJ83" s="35">
        <v>640</v>
      </c>
      <c r="BK83" s="35"/>
      <c r="BL83" s="35"/>
      <c r="BM83" s="35"/>
      <c r="BN83" s="35"/>
      <c r="BO83" s="36"/>
      <c r="BP83" s="9">
        <v>11000000289</v>
      </c>
      <c r="BQ83" s="1" t="s">
        <v>6</v>
      </c>
      <c r="BR83" s="1" t="s">
        <v>0</v>
      </c>
      <c r="BS83" s="1" t="s">
        <v>0</v>
      </c>
      <c r="BT83" s="1" t="s">
        <v>0</v>
      </c>
      <c r="BU83" s="1" t="s">
        <v>25</v>
      </c>
      <c r="BW83" s="1">
        <f ca="1">INDIRECT("T83")+2*INDIRECT("AB83")+3*INDIRECT("AJ83")+4*INDIRECT("AR83")+5*INDIRECT("AZ83")+6*INDIRECT("BH83")</f>
        <v>0</v>
      </c>
      <c r="BX83" s="1">
        <v>0</v>
      </c>
      <c r="BY83" s="1">
        <f ca="1">INDIRECT("U83")+2*INDIRECT("AC83")+3*INDIRECT("AK83")+4*INDIRECT("AS83")+5*INDIRECT("BA83")+6*INDIRECT("BI83")</f>
        <v>2560</v>
      </c>
      <c r="BZ83" s="1">
        <v>2560</v>
      </c>
      <c r="CA83" s="1">
        <f ca="1">INDIRECT("V83")+2*INDIRECT("AD83")+3*INDIRECT("AL83")+4*INDIRECT("AT83")+5*INDIRECT("BB83")+6*INDIRECT("BJ83")</f>
        <v>19640</v>
      </c>
      <c r="CB83" s="1">
        <v>19640</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23700</v>
      </c>
      <c r="CP83" s="1">
        <v>23700</v>
      </c>
      <c r="CQ83" s="1">
        <f ca="1">INDIRECT("AJ83")+2*INDIRECT("AK83")+3*INDIRECT("AL83")+4*INDIRECT("AM83")+5*INDIRECT("AN83")+6*INDIRECT("AO83")+7*INDIRECT("AP83")+8*INDIRECT("AQ83")</f>
        <v>0</v>
      </c>
      <c r="CR83" s="1">
        <v>0</v>
      </c>
      <c r="CS83" s="1">
        <f ca="1">INDIRECT("AR83")+2*INDIRECT("AS83")+3*INDIRECT("AT83")+4*INDIRECT("AU83")+5*INDIRECT("AV83")+6*INDIRECT("AW83")+7*INDIRECT("AX83")+8*INDIRECT("AY83")</f>
        <v>1280</v>
      </c>
      <c r="CT83" s="1">
        <v>1280</v>
      </c>
      <c r="CU83" s="1">
        <f ca="1">INDIRECT("AZ83")+2*INDIRECT("BA83")+3*INDIRECT("BB83")+4*INDIRECT("BC83")+5*INDIRECT("BD83")+6*INDIRECT("BE83")+7*INDIRECT("BF83")+8*INDIRECT("BG83")</f>
        <v>0</v>
      </c>
      <c r="CV83" s="1">
        <v>0</v>
      </c>
      <c r="CW83" s="1">
        <f ca="1">INDIRECT("BH83")+2*INDIRECT("BI83")+3*INDIRECT("BJ83")+4*INDIRECT("BK83")+5*INDIRECT("BL83")+6*INDIRECT("BM83")+7*INDIRECT("BN83")+8*INDIRECT("BO83")</f>
        <v>1920</v>
      </c>
      <c r="CX83" s="1">
        <v>1920</v>
      </c>
    </row>
    <row r="84" spans="1:73" ht="11.25">
      <c r="A84" s="1" t="s">
        <v>0</v>
      </c>
      <c r="B84" s="1" t="s">
        <v>69</v>
      </c>
      <c r="C84" s="1" t="s">
        <v>70</v>
      </c>
      <c r="D84" s="1" t="s">
        <v>71</v>
      </c>
      <c r="E84" s="1" t="s">
        <v>11</v>
      </c>
      <c r="F84" s="7">
        <f>SUM(F83:F83)</f>
        <v>0</v>
      </c>
      <c r="G84" s="6">
        <f>SUM(G83:G83)</f>
        <v>640</v>
      </c>
      <c r="H84" s="6">
        <f>SUM(H83:H83)</f>
        <v>8540</v>
      </c>
      <c r="I84" s="6">
        <f>SUM(I83:I83)</f>
        <v>0</v>
      </c>
      <c r="J84" s="6">
        <f>SUM(J83:J83)</f>
        <v>0</v>
      </c>
      <c r="K84" s="6">
        <f>SUM(K83:K83)</f>
        <v>0</v>
      </c>
      <c r="L84" s="6">
        <f>SUM(L83:L83)</f>
        <v>0</v>
      </c>
      <c r="M84" s="6">
        <f>SUM(M83:M83)</f>
        <v>0</v>
      </c>
      <c r="N84" s="7">
        <f>SUM(N83:N83)</f>
        <v>0</v>
      </c>
      <c r="O84" s="6">
        <f>SUM(O83:O83)</f>
        <v>7900</v>
      </c>
      <c r="P84" s="6">
        <f>SUM(P83:P83)</f>
        <v>0</v>
      </c>
      <c r="Q84" s="6">
        <f>SUM(Q83:Q83)</f>
        <v>640</v>
      </c>
      <c r="R84" s="6">
        <f>SUM(R83:R83)</f>
        <v>0</v>
      </c>
      <c r="S84" s="6">
        <f>SUM(S83:S83)</f>
        <v>640</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1:73" ht="11.25">
      <c r="A85" s="25"/>
      <c r="B85" s="25"/>
      <c r="C85" s="27" t="s">
        <v>108</v>
      </c>
      <c r="D85" s="26"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1:102" ht="11.25">
      <c r="A86" s="30" t="s">
        <v>1</v>
      </c>
      <c r="B86" s="31" t="str">
        <f>HYPERLINK("http://www.dot.ca.gov/hq/transprog/stip2004/ff_sheets/11-0374k.xls","0374K")</f>
        <v>0374K</v>
      </c>
      <c r="C86" s="30" t="s">
        <v>72</v>
      </c>
      <c r="D86" s="30" t="s">
        <v>23</v>
      </c>
      <c r="E86" s="30" t="s">
        <v>73</v>
      </c>
      <c r="F86" s="32">
        <f ca="1">INDIRECT("T86")+INDIRECT("AB86")+INDIRECT("AJ86")+INDIRECT("AR86")+INDIRECT("AZ86")+INDIRECT("BH86")</f>
        <v>2237</v>
      </c>
      <c r="G86" s="33">
        <f ca="1">INDIRECT("U86")+INDIRECT("AC86")+INDIRECT("AK86")+INDIRECT("AS86")+INDIRECT("BA86")+INDIRECT("BI86")</f>
        <v>0</v>
      </c>
      <c r="H86" s="33">
        <f ca="1">INDIRECT("V86")+INDIRECT("AD86")+INDIRECT("AL86")+INDIRECT("AT86")+INDIRECT("BB86")+INDIRECT("BJ86")</f>
        <v>5000</v>
      </c>
      <c r="I86" s="33">
        <f ca="1">INDIRECT("W86")+INDIRECT("AE86")+INDIRECT("AM86")+INDIRECT("AU86")+INDIRECT("BC86")+INDIRECT("BK86")</f>
        <v>0</v>
      </c>
      <c r="J86" s="33">
        <f ca="1">INDIRECT("X86")+INDIRECT("AF86")+INDIRECT("AN86")+INDIRECT("AV86")+INDIRECT("BD86")+INDIRECT("BL86")</f>
        <v>0</v>
      </c>
      <c r="K86" s="33">
        <f ca="1">INDIRECT("Y86")+INDIRECT("AG86")+INDIRECT("AO86")+INDIRECT("AW86")+INDIRECT("BE86")+INDIRECT("BM86")</f>
        <v>0</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0</v>
      </c>
      <c r="O86" s="33">
        <f ca="1">INDIRECT("AB86")+INDIRECT("AC86")+INDIRECT("AD86")+INDIRECT("AE86")+INDIRECT("AF86")+INDIRECT("AG86")+INDIRECT("AH86")+INDIRECT("AI86")</f>
        <v>5000</v>
      </c>
      <c r="P86" s="33">
        <f ca="1">INDIRECT("AJ86")+INDIRECT("AK86")+INDIRECT("AL86")+INDIRECT("AM86")+INDIRECT("AN86")+INDIRECT("AO86")+INDIRECT("AP86")+INDIRECT("AQ86")</f>
        <v>1836</v>
      </c>
      <c r="Q86" s="33">
        <f ca="1">INDIRECT("AR86")+INDIRECT("AS86")+INDIRECT("AT86")+INDIRECT("AU86")+INDIRECT("AV86")+INDIRECT("AW86")+INDIRECT("AX86")+INDIRECT("AY86")</f>
        <v>396</v>
      </c>
      <c r="R86" s="33">
        <f ca="1">INDIRECT("AZ86")+INDIRECT("BA86")+INDIRECT("BB86")+INDIRECT("BC86")+INDIRECT("BD86")+INDIRECT("BE86")+INDIRECT("BF86")+INDIRECT("BG86")</f>
        <v>5</v>
      </c>
      <c r="S86" s="33">
        <f ca="1">INDIRECT("BH86")+INDIRECT("BI86")+INDIRECT("BJ86")+INDIRECT("BK86")+INDIRECT("BL86")+INDIRECT("BM86")+INDIRECT("BN86")+INDIRECT("BO86")</f>
        <v>0</v>
      </c>
      <c r="T86" s="34"/>
      <c r="U86" s="35"/>
      <c r="V86" s="35"/>
      <c r="W86" s="35"/>
      <c r="X86" s="35"/>
      <c r="Y86" s="35"/>
      <c r="Z86" s="35"/>
      <c r="AA86" s="35"/>
      <c r="AB86" s="34"/>
      <c r="AC86" s="35"/>
      <c r="AD86" s="35">
        <v>5000</v>
      </c>
      <c r="AE86" s="35"/>
      <c r="AF86" s="35"/>
      <c r="AG86" s="35"/>
      <c r="AH86" s="35"/>
      <c r="AI86" s="35"/>
      <c r="AJ86" s="34">
        <v>1836</v>
      </c>
      <c r="AK86" s="35"/>
      <c r="AL86" s="35"/>
      <c r="AM86" s="35"/>
      <c r="AN86" s="35"/>
      <c r="AO86" s="35"/>
      <c r="AP86" s="35"/>
      <c r="AQ86" s="35"/>
      <c r="AR86" s="34">
        <v>396</v>
      </c>
      <c r="AS86" s="35"/>
      <c r="AT86" s="35"/>
      <c r="AU86" s="35"/>
      <c r="AV86" s="35"/>
      <c r="AW86" s="35"/>
      <c r="AX86" s="35"/>
      <c r="AY86" s="35"/>
      <c r="AZ86" s="34">
        <v>5</v>
      </c>
      <c r="BA86" s="35"/>
      <c r="BB86" s="35"/>
      <c r="BC86" s="35"/>
      <c r="BD86" s="35"/>
      <c r="BE86" s="35"/>
      <c r="BF86" s="35"/>
      <c r="BG86" s="35"/>
      <c r="BH86" s="34"/>
      <c r="BI86" s="35"/>
      <c r="BJ86" s="35"/>
      <c r="BK86" s="35"/>
      <c r="BL86" s="35"/>
      <c r="BM86" s="35"/>
      <c r="BN86" s="35"/>
      <c r="BO86" s="36"/>
      <c r="BP86" s="9">
        <v>11000000094</v>
      </c>
      <c r="BQ86" s="1" t="s">
        <v>0</v>
      </c>
      <c r="BR86" s="1" t="s">
        <v>0</v>
      </c>
      <c r="BS86" s="1" t="s">
        <v>0</v>
      </c>
      <c r="BT86" s="1" t="s">
        <v>0</v>
      </c>
      <c r="BU86" s="1" t="s">
        <v>0</v>
      </c>
      <c r="BW86" s="1">
        <f ca="1">INDIRECT("T86")+2*INDIRECT("AB86")+3*INDIRECT("AJ86")+4*INDIRECT("AR86")+5*INDIRECT("AZ86")+6*INDIRECT("BH86")</f>
        <v>7117</v>
      </c>
      <c r="BX86" s="1">
        <v>7117</v>
      </c>
      <c r="BY86" s="1">
        <f ca="1">INDIRECT("U86")+2*INDIRECT("AC86")+3*INDIRECT("AK86")+4*INDIRECT("AS86")+5*INDIRECT("BA86")+6*INDIRECT("BI86")</f>
        <v>0</v>
      </c>
      <c r="BZ86" s="1">
        <v>0</v>
      </c>
      <c r="CA86" s="1">
        <f ca="1">INDIRECT("V86")+2*INDIRECT("AD86")+3*INDIRECT("AL86")+4*INDIRECT("AT86")+5*INDIRECT("BB86")+6*INDIRECT("BJ86")</f>
        <v>10000</v>
      </c>
      <c r="CB86" s="1">
        <v>10000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15000</v>
      </c>
      <c r="CP86" s="1">
        <v>15000</v>
      </c>
      <c r="CQ86" s="1">
        <f ca="1">INDIRECT("AJ86")+2*INDIRECT("AK86")+3*INDIRECT("AL86")+4*INDIRECT("AM86")+5*INDIRECT("AN86")+6*INDIRECT("AO86")+7*INDIRECT("AP86")+8*INDIRECT("AQ86")</f>
        <v>1836</v>
      </c>
      <c r="CR86" s="1">
        <v>1836</v>
      </c>
      <c r="CS86" s="1">
        <f ca="1">INDIRECT("AR86")+2*INDIRECT("AS86")+3*INDIRECT("AT86")+4*INDIRECT("AU86")+5*INDIRECT("AV86")+6*INDIRECT("AW86")+7*INDIRECT("AX86")+8*INDIRECT("AY86")</f>
        <v>396</v>
      </c>
      <c r="CT86" s="1">
        <v>396</v>
      </c>
      <c r="CU86" s="1">
        <f ca="1">INDIRECT("AZ86")+2*INDIRECT("BA86")+3*INDIRECT("BB86")+4*INDIRECT("BC86")+5*INDIRECT("BD86")+6*INDIRECT("BE86")+7*INDIRECT("BF86")+8*INDIRECT("BG86")</f>
        <v>5</v>
      </c>
      <c r="CV86" s="1">
        <v>5</v>
      </c>
      <c r="CW86" s="1">
        <f ca="1">INDIRECT("BH86")+2*INDIRECT("BI86")+3*INDIRECT("BJ86")+4*INDIRECT("BK86")+5*INDIRECT("BL86")+6*INDIRECT("BM86")+7*INDIRECT("BN86")+8*INDIRECT("BO86")</f>
        <v>0</v>
      </c>
      <c r="CX86" s="1">
        <v>0</v>
      </c>
    </row>
    <row r="87" spans="1:102" ht="11.25">
      <c r="A87" s="1" t="s">
        <v>0</v>
      </c>
      <c r="B87" s="1" t="s">
        <v>74</v>
      </c>
      <c r="C87" s="1" t="s">
        <v>75</v>
      </c>
      <c r="D87" s="1" t="s">
        <v>76</v>
      </c>
      <c r="E87" s="1" t="s">
        <v>6</v>
      </c>
      <c r="F87" s="7">
        <f ca="1">INDIRECT("T87")+INDIRECT("AB87")+INDIRECT("AJ87")+INDIRECT("AR87")+INDIRECT("AZ87")+INDIRECT("BH87")</f>
        <v>0</v>
      </c>
      <c r="G87" s="6">
        <f ca="1">INDIRECT("U87")+INDIRECT("AC87")+INDIRECT("AK87")+INDIRECT("AS87")+INDIRECT("BA87")+INDIRECT("BI87")</f>
        <v>0</v>
      </c>
      <c r="H87" s="6">
        <f ca="1">INDIRECT("V87")+INDIRECT("AD87")+INDIRECT("AL87")+INDIRECT("AT87")+INDIRECT("BB87")+INDIRECT("BJ87")</f>
        <v>22496</v>
      </c>
      <c r="I87" s="6">
        <f ca="1">INDIRECT("W87")+INDIRECT("AE87")+INDIRECT("AM87")+INDIRECT("AU87")+INDIRECT("BC87")+INDIRECT("BK87")</f>
        <v>0</v>
      </c>
      <c r="J87" s="6">
        <f ca="1">INDIRECT("X87")+INDIRECT("AF87")+INDIRECT("AN87")+INDIRECT("AV87")+INDIRECT("BD87")+INDIRECT("BL87")</f>
        <v>0</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0</v>
      </c>
      <c r="N87" s="7">
        <f ca="1">INDIRECT("T87")+INDIRECT("U87")+INDIRECT("V87")+INDIRECT("W87")+INDIRECT("X87")+INDIRECT("Y87")+INDIRECT("Z87")+INDIRECT("AA87")</f>
        <v>0</v>
      </c>
      <c r="O87" s="6">
        <f ca="1">INDIRECT("AB87")+INDIRECT("AC87")+INDIRECT("AD87")+INDIRECT("AE87")+INDIRECT("AF87")+INDIRECT("AG87")+INDIRECT("AH87")+INDIRECT("AI87")</f>
        <v>20576</v>
      </c>
      <c r="P87" s="6">
        <f ca="1">INDIRECT("AJ87")+INDIRECT("AK87")+INDIRECT("AL87")+INDIRECT("AM87")+INDIRECT("AN87")+INDIRECT("AO87")+INDIRECT("AP87")+INDIRECT("AQ87")</f>
        <v>0</v>
      </c>
      <c r="Q87" s="6">
        <f ca="1">INDIRECT("AR87")+INDIRECT("AS87")+INDIRECT("AT87")+INDIRECT("AU87")+INDIRECT("AV87")+INDIRECT("AW87")+INDIRECT("AX87")+INDIRECT("AY87")</f>
        <v>0</v>
      </c>
      <c r="R87" s="6">
        <f ca="1">INDIRECT("AZ87")+INDIRECT("BA87")+INDIRECT("BB87")+INDIRECT("BC87")+INDIRECT("BD87")+INDIRECT("BE87")+INDIRECT("BF87")+INDIRECT("BG87")</f>
        <v>0</v>
      </c>
      <c r="S87" s="6">
        <f ca="1">INDIRECT("BH87")+INDIRECT("BI87")+INDIRECT("BJ87")+INDIRECT("BK87")+INDIRECT("BL87")+INDIRECT("BM87")+INDIRECT("BN87")+INDIRECT("BO87")</f>
        <v>1920</v>
      </c>
      <c r="T87" s="28"/>
      <c r="U87" s="29"/>
      <c r="V87" s="29"/>
      <c r="W87" s="29"/>
      <c r="X87" s="29"/>
      <c r="Y87" s="29"/>
      <c r="Z87" s="29"/>
      <c r="AA87" s="29"/>
      <c r="AB87" s="28"/>
      <c r="AC87" s="29"/>
      <c r="AD87" s="29">
        <v>20576</v>
      </c>
      <c r="AE87" s="29"/>
      <c r="AF87" s="29"/>
      <c r="AG87" s="29"/>
      <c r="AH87" s="29"/>
      <c r="AI87" s="29"/>
      <c r="AJ87" s="28"/>
      <c r="AK87" s="29"/>
      <c r="AL87" s="29"/>
      <c r="AM87" s="29"/>
      <c r="AN87" s="29"/>
      <c r="AO87" s="29"/>
      <c r="AP87" s="29"/>
      <c r="AQ87" s="29"/>
      <c r="AR87" s="28"/>
      <c r="AS87" s="29"/>
      <c r="AT87" s="29"/>
      <c r="AU87" s="29"/>
      <c r="AV87" s="29"/>
      <c r="AW87" s="29"/>
      <c r="AX87" s="29"/>
      <c r="AY87" s="29"/>
      <c r="AZ87" s="28"/>
      <c r="BA87" s="29"/>
      <c r="BB87" s="29"/>
      <c r="BC87" s="29"/>
      <c r="BD87" s="29"/>
      <c r="BE87" s="29"/>
      <c r="BF87" s="29"/>
      <c r="BG87" s="29"/>
      <c r="BH87" s="28"/>
      <c r="BI87" s="29"/>
      <c r="BJ87" s="29">
        <v>1920</v>
      </c>
      <c r="BK87" s="29"/>
      <c r="BL87" s="29"/>
      <c r="BM87" s="29"/>
      <c r="BN87" s="29"/>
      <c r="BO87" s="29"/>
      <c r="BP87" s="9">
        <v>0</v>
      </c>
      <c r="BQ87" s="1" t="s">
        <v>6</v>
      </c>
      <c r="BR87" s="1" t="s">
        <v>0</v>
      </c>
      <c r="BS87" s="1" t="s">
        <v>0</v>
      </c>
      <c r="BT87" s="1" t="s">
        <v>0</v>
      </c>
      <c r="BU87" s="1" t="s">
        <v>25</v>
      </c>
      <c r="BW87" s="1">
        <f ca="1">INDIRECT("T87")+2*INDIRECT("AB87")+3*INDIRECT("AJ87")+4*INDIRECT("AR87")+5*INDIRECT("AZ87")+6*INDIRECT("BH87")</f>
        <v>0</v>
      </c>
      <c r="BX87" s="1">
        <v>0</v>
      </c>
      <c r="BY87" s="1">
        <f ca="1">INDIRECT("U87")+2*INDIRECT("AC87")+3*INDIRECT("AK87")+4*INDIRECT("AS87")+5*INDIRECT("BA87")+6*INDIRECT("BI87")</f>
        <v>0</v>
      </c>
      <c r="BZ87" s="1">
        <v>0</v>
      </c>
      <c r="CA87" s="1">
        <f ca="1">INDIRECT("V87")+2*INDIRECT("AD87")+3*INDIRECT("AL87")+4*INDIRECT("AT87")+5*INDIRECT("BB87")+6*INDIRECT("BJ87")</f>
        <v>52672</v>
      </c>
      <c r="CB87" s="1">
        <v>52672</v>
      </c>
      <c r="CC87" s="1">
        <f ca="1">INDIRECT("W87")+2*INDIRECT("AE87")+3*INDIRECT("AM87")+4*INDIRECT("AU87")+5*INDIRECT("BC87")+6*INDIRECT("BK87")</f>
        <v>0</v>
      </c>
      <c r="CD87" s="1">
        <v>0</v>
      </c>
      <c r="CE87" s="1">
        <f ca="1">INDIRECT("X87")+2*INDIRECT("AF87")+3*INDIRECT("AN87")+4*INDIRECT("AV87")+5*INDIRECT("BD87")+6*INDIRECT("BL87")</f>
        <v>0</v>
      </c>
      <c r="CF87" s="1">
        <v>0</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0</v>
      </c>
      <c r="CN87" s="1">
        <v>0</v>
      </c>
      <c r="CO87" s="1">
        <f ca="1">INDIRECT("AB87")+2*INDIRECT("AC87")+3*INDIRECT("AD87")+4*INDIRECT("AE87")+5*INDIRECT("AF87")+6*INDIRECT("AG87")+7*INDIRECT("AH87")+8*INDIRECT("AI87")</f>
        <v>61728</v>
      </c>
      <c r="CP87" s="1">
        <v>61728</v>
      </c>
      <c r="CQ87" s="1">
        <f ca="1">INDIRECT("AJ87")+2*INDIRECT("AK87")+3*INDIRECT("AL87")+4*INDIRECT("AM87")+5*INDIRECT("AN87")+6*INDIRECT("AO87")+7*INDIRECT("AP87")+8*INDIRECT("AQ87")</f>
        <v>0</v>
      </c>
      <c r="CR87" s="1">
        <v>0</v>
      </c>
      <c r="CS87" s="1">
        <f ca="1">INDIRECT("AR87")+2*INDIRECT("AS87")+3*INDIRECT("AT87")+4*INDIRECT("AU87")+5*INDIRECT("AV87")+6*INDIRECT("AW87")+7*INDIRECT("AX87")+8*INDIRECT("AY87")</f>
        <v>0</v>
      </c>
      <c r="CT87" s="1">
        <v>0</v>
      </c>
      <c r="CU87" s="1">
        <f ca="1">INDIRECT("AZ87")+2*INDIRECT("BA87")+3*INDIRECT("BB87")+4*INDIRECT("BC87")+5*INDIRECT("BD87")+6*INDIRECT("BE87")+7*INDIRECT("BF87")+8*INDIRECT("BG87")</f>
        <v>0</v>
      </c>
      <c r="CV87" s="1">
        <v>0</v>
      </c>
      <c r="CW87" s="1">
        <f ca="1">INDIRECT("BH87")+2*INDIRECT("BI87")+3*INDIRECT("BJ87")+4*INDIRECT("BK87")+5*INDIRECT("BL87")+6*INDIRECT("BM87")+7*INDIRECT("BN87")+8*INDIRECT("BO87")</f>
        <v>5760</v>
      </c>
      <c r="CX87" s="1">
        <v>5760</v>
      </c>
    </row>
    <row r="88" spans="1:102" ht="11.25">
      <c r="A88" s="25"/>
      <c r="B88" s="25"/>
      <c r="C88" s="27" t="s">
        <v>108</v>
      </c>
      <c r="D88" s="26" t="s">
        <v>0</v>
      </c>
      <c r="E88" s="1" t="s">
        <v>7</v>
      </c>
      <c r="F88" s="7">
        <f ca="1">INDIRECT("T88")+INDIRECT("AB88")+INDIRECT("AJ88")+INDIRECT("AR88")+INDIRECT("AZ88")+INDIRECT("BH88")</f>
        <v>16621</v>
      </c>
      <c r="G88" s="6">
        <f ca="1">INDIRECT("U88")+INDIRECT("AC88")+INDIRECT("AK88")+INDIRECT("AS88")+INDIRECT("BA88")+INDIRECT("BI88")</f>
        <v>0</v>
      </c>
      <c r="H88" s="6">
        <f ca="1">INDIRECT("V88")+INDIRECT("AD88")+INDIRECT("AL88")+INDIRECT("AT88")+INDIRECT("BB88")+INDIRECT("BJ88")</f>
        <v>73890</v>
      </c>
      <c r="I88" s="6">
        <f ca="1">INDIRECT("W88")+INDIRECT("AE88")+INDIRECT("AM88")+INDIRECT("AU88")+INDIRECT("BC88")+INDIRECT("BK88")</f>
        <v>0</v>
      </c>
      <c r="J88" s="6">
        <f ca="1">INDIRECT("X88")+INDIRECT("AF88")+INDIRECT("AN88")+INDIRECT("AV88")+INDIRECT("BD88")+INDIRECT("BL88")</f>
        <v>0</v>
      </c>
      <c r="K88" s="6">
        <f ca="1">INDIRECT("Y88")+INDIRECT("AG88")+INDIRECT("AO88")+INDIRECT("AW88")+INDIRECT("BE88")+INDIRECT("BM88")</f>
        <v>0</v>
      </c>
      <c r="L88" s="6">
        <f ca="1">INDIRECT("Z88")+INDIRECT("AH88")+INDIRECT("AP88")+INDIRECT("AX88")+INDIRECT("BF88")+INDIRECT("BN88")</f>
        <v>0</v>
      </c>
      <c r="M88" s="6">
        <f ca="1">INDIRECT("AA88")+INDIRECT("AI88")+INDIRECT("AQ88")+INDIRECT("AY88")+INDIRECT("BG88")+INDIRECT("BO88")</f>
        <v>0</v>
      </c>
      <c r="N88" s="7">
        <f ca="1">INDIRECT("T88")+INDIRECT("U88")+INDIRECT("V88")+INDIRECT("W88")+INDIRECT("X88")+INDIRECT("Y88")+INDIRECT("Z88")+INDIRECT("AA88")</f>
        <v>0</v>
      </c>
      <c r="O88" s="6">
        <f ca="1">INDIRECT("AB88")+INDIRECT("AC88")+INDIRECT("AD88")+INDIRECT("AE88")+INDIRECT("AF88")+INDIRECT("AG88")+INDIRECT("AH88")+INDIRECT("AI88")</f>
        <v>65790</v>
      </c>
      <c r="P88" s="6">
        <f ca="1">INDIRECT("AJ88")+INDIRECT("AK88")+INDIRECT("AL88")+INDIRECT("AM88")+INDIRECT("AN88")+INDIRECT("AO88")+INDIRECT("AP88")+INDIRECT("AQ88")</f>
        <v>2771</v>
      </c>
      <c r="Q88" s="6">
        <f ca="1">INDIRECT("AR88")+INDIRECT("AS88")+INDIRECT("AT88")+INDIRECT("AU88")+INDIRECT("AV88")+INDIRECT("AW88")+INDIRECT("AX88")+INDIRECT("AY88")</f>
        <v>11850</v>
      </c>
      <c r="R88" s="6">
        <f ca="1">INDIRECT("AZ88")+INDIRECT("BA88")+INDIRECT("BB88")+INDIRECT("BC88")+INDIRECT("BD88")+INDIRECT("BE88")+INDIRECT("BF88")+INDIRECT("BG88")</f>
        <v>2000</v>
      </c>
      <c r="S88" s="6">
        <f ca="1">INDIRECT("BH88")+INDIRECT("BI88")+INDIRECT("BJ88")+INDIRECT("BK88")+INDIRECT("BL88")+INDIRECT("BM88")+INDIRECT("BN88")+INDIRECT("BO88")</f>
        <v>8100</v>
      </c>
      <c r="T88" s="28"/>
      <c r="U88" s="29"/>
      <c r="V88" s="29"/>
      <c r="W88" s="29"/>
      <c r="X88" s="29"/>
      <c r="Y88" s="29"/>
      <c r="Z88" s="29"/>
      <c r="AA88" s="29"/>
      <c r="AB88" s="28"/>
      <c r="AC88" s="29"/>
      <c r="AD88" s="29">
        <v>65790</v>
      </c>
      <c r="AE88" s="29"/>
      <c r="AF88" s="29"/>
      <c r="AG88" s="29"/>
      <c r="AH88" s="29"/>
      <c r="AI88" s="29"/>
      <c r="AJ88" s="28">
        <v>2771</v>
      </c>
      <c r="AK88" s="29"/>
      <c r="AL88" s="29"/>
      <c r="AM88" s="29"/>
      <c r="AN88" s="29"/>
      <c r="AO88" s="29"/>
      <c r="AP88" s="29"/>
      <c r="AQ88" s="29"/>
      <c r="AR88" s="28">
        <v>11850</v>
      </c>
      <c r="AS88" s="29"/>
      <c r="AT88" s="29"/>
      <c r="AU88" s="29"/>
      <c r="AV88" s="29"/>
      <c r="AW88" s="29"/>
      <c r="AX88" s="29"/>
      <c r="AY88" s="29"/>
      <c r="AZ88" s="28">
        <v>2000</v>
      </c>
      <c r="BA88" s="29"/>
      <c r="BB88" s="29"/>
      <c r="BC88" s="29"/>
      <c r="BD88" s="29"/>
      <c r="BE88" s="29"/>
      <c r="BF88" s="29"/>
      <c r="BG88" s="29"/>
      <c r="BH88" s="28"/>
      <c r="BI88" s="29"/>
      <c r="BJ88" s="29">
        <v>8100</v>
      </c>
      <c r="BK88" s="29"/>
      <c r="BL88" s="29"/>
      <c r="BM88" s="29"/>
      <c r="BN88" s="29"/>
      <c r="BO88" s="29"/>
      <c r="BP88" s="9">
        <v>0</v>
      </c>
      <c r="BQ88" s="1" t="s">
        <v>0</v>
      </c>
      <c r="BR88" s="1" t="s">
        <v>0</v>
      </c>
      <c r="BS88" s="1" t="s">
        <v>0</v>
      </c>
      <c r="BT88" s="1" t="s">
        <v>0</v>
      </c>
      <c r="BU88" s="1" t="s">
        <v>0</v>
      </c>
      <c r="BW88" s="1">
        <f ca="1">INDIRECT("T88")+2*INDIRECT("AB88")+3*INDIRECT("AJ88")+4*INDIRECT("AR88")+5*INDIRECT("AZ88")+6*INDIRECT("BH88")</f>
        <v>65713</v>
      </c>
      <c r="BX88" s="1">
        <v>65713</v>
      </c>
      <c r="BY88" s="1">
        <f ca="1">INDIRECT("U88")+2*INDIRECT("AC88")+3*INDIRECT("AK88")+4*INDIRECT("AS88")+5*INDIRECT("BA88")+6*INDIRECT("BI88")</f>
        <v>0</v>
      </c>
      <c r="BZ88" s="1">
        <v>0</v>
      </c>
      <c r="CA88" s="1">
        <f ca="1">INDIRECT("V88")+2*INDIRECT("AD88")+3*INDIRECT("AL88")+4*INDIRECT("AT88")+5*INDIRECT("BB88")+6*INDIRECT("BJ88")</f>
        <v>180180</v>
      </c>
      <c r="CB88" s="1">
        <v>180180</v>
      </c>
      <c r="CC88" s="1">
        <f ca="1">INDIRECT("W88")+2*INDIRECT("AE88")+3*INDIRECT("AM88")+4*INDIRECT("AU88")+5*INDIRECT("BC88")+6*INDIRECT("BK88")</f>
        <v>0</v>
      </c>
      <c r="CD88" s="1">
        <v>0</v>
      </c>
      <c r="CE88" s="1">
        <f ca="1">INDIRECT("X88")+2*INDIRECT("AF88")+3*INDIRECT("AN88")+4*INDIRECT("AV88")+5*INDIRECT("BD88")+6*INDIRECT("BL88")</f>
        <v>0</v>
      </c>
      <c r="CF88" s="1">
        <v>0</v>
      </c>
      <c r="CG88" s="1">
        <f ca="1">INDIRECT("Y88")+2*INDIRECT("AG88")+3*INDIRECT("AO88")+4*INDIRECT("AW88")+5*INDIRECT("BE88")+6*INDIRECT("BM88")</f>
        <v>0</v>
      </c>
      <c r="CH88" s="1">
        <v>0</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0</v>
      </c>
      <c r="CN88" s="1">
        <v>0</v>
      </c>
      <c r="CO88" s="1">
        <f ca="1">INDIRECT("AB88")+2*INDIRECT("AC88")+3*INDIRECT("AD88")+4*INDIRECT("AE88")+5*INDIRECT("AF88")+6*INDIRECT("AG88")+7*INDIRECT("AH88")+8*INDIRECT("AI88")</f>
        <v>197370</v>
      </c>
      <c r="CP88" s="1">
        <v>197370</v>
      </c>
      <c r="CQ88" s="1">
        <f ca="1">INDIRECT("AJ88")+2*INDIRECT("AK88")+3*INDIRECT("AL88")+4*INDIRECT("AM88")+5*INDIRECT("AN88")+6*INDIRECT("AO88")+7*INDIRECT("AP88")+8*INDIRECT("AQ88")</f>
        <v>2771</v>
      </c>
      <c r="CR88" s="1">
        <v>2771</v>
      </c>
      <c r="CS88" s="1">
        <f ca="1">INDIRECT("AR88")+2*INDIRECT("AS88")+3*INDIRECT("AT88")+4*INDIRECT("AU88")+5*INDIRECT("AV88")+6*INDIRECT("AW88")+7*INDIRECT("AX88")+8*INDIRECT("AY88")</f>
        <v>11850</v>
      </c>
      <c r="CT88" s="1">
        <v>11850</v>
      </c>
      <c r="CU88" s="1">
        <f ca="1">INDIRECT("AZ88")+2*INDIRECT("BA88")+3*INDIRECT("BB88")+4*INDIRECT("BC88")+5*INDIRECT("BD88")+6*INDIRECT("BE88")+7*INDIRECT("BF88")+8*INDIRECT("BG88")</f>
        <v>2000</v>
      </c>
      <c r="CV88" s="1">
        <v>2000</v>
      </c>
      <c r="CW88" s="1">
        <f ca="1">INDIRECT("BH88")+2*INDIRECT("BI88")+3*INDIRECT("BJ88")+4*INDIRECT("BK88")+5*INDIRECT("BL88")+6*INDIRECT("BM88")+7*INDIRECT("BN88")+8*INDIRECT("BO88")</f>
        <v>24300</v>
      </c>
      <c r="CX88" s="1">
        <v>24300</v>
      </c>
    </row>
    <row r="89" spans="1:102" ht="11.25">
      <c r="A89" s="1" t="s">
        <v>0</v>
      </c>
      <c r="B89" s="1" t="s">
        <v>0</v>
      </c>
      <c r="C89" s="1" t="s">
        <v>0</v>
      </c>
      <c r="D89" s="1" t="s">
        <v>0</v>
      </c>
      <c r="E89" s="1" t="s">
        <v>8</v>
      </c>
      <c r="F89" s="7">
        <f ca="1">INDIRECT("T89")+INDIRECT("AB89")+INDIRECT("AJ89")+INDIRECT("AR89")+INDIRECT("AZ89")+INDIRECT("BH89")</f>
        <v>0</v>
      </c>
      <c r="G89" s="6">
        <f ca="1">INDIRECT("U89")+INDIRECT("AC89")+INDIRECT("AK89")+INDIRECT("AS89")+INDIRECT("BA89")+INDIRECT("BI89")</f>
        <v>21000</v>
      </c>
      <c r="H89" s="6">
        <f ca="1">INDIRECT("V89")+INDIRECT("AD89")+INDIRECT("AL89")+INDIRECT("AT89")+INDIRECT("BB89")+INDIRECT("BJ89")</f>
        <v>0</v>
      </c>
      <c r="I89" s="6">
        <f ca="1">INDIRECT("W89")+INDIRECT("AE89")+INDIRECT("AM89")+INDIRECT("AU89")+INDIRECT("BC89")+INDIRECT("BK89")</f>
        <v>0</v>
      </c>
      <c r="J89" s="6">
        <f ca="1">INDIRECT("X89")+INDIRECT("AF89")+INDIRECT("AN89")+INDIRECT("AV89")+INDIRECT("BD89")+INDIRECT("BL89")</f>
        <v>0</v>
      </c>
      <c r="K89" s="6">
        <f ca="1">INDIRECT("Y89")+INDIRECT("AG89")+INDIRECT("AO89")+INDIRECT("AW89")+INDIRECT("BE89")+INDIRECT("BM89")</f>
        <v>0</v>
      </c>
      <c r="L89" s="6">
        <f ca="1">INDIRECT("Z89")+INDIRECT("AH89")+INDIRECT("AP89")+INDIRECT("AX89")+INDIRECT("BF89")+INDIRECT("BN89")</f>
        <v>0</v>
      </c>
      <c r="M89" s="6">
        <f ca="1">INDIRECT("AA89")+INDIRECT("AI89")+INDIRECT("AQ89")+INDIRECT("AY89")+INDIRECT("BG89")+INDIRECT("BO89")</f>
        <v>0</v>
      </c>
      <c r="N89" s="7">
        <f ca="1">INDIRECT("T89")+INDIRECT("U89")+INDIRECT("V89")+INDIRECT("W89")+INDIRECT("X89")+INDIRECT("Y89")+INDIRECT("Z89")+INDIRECT("AA89")</f>
        <v>21000</v>
      </c>
      <c r="O89" s="6">
        <f ca="1">INDIRECT("AB89")+INDIRECT("AC89")+INDIRECT("AD89")+INDIRECT("AE89")+INDIRECT("AF89")+INDIRECT("AG89")+INDIRECT("AH89")+INDIRECT("AI89")</f>
        <v>0</v>
      </c>
      <c r="P89" s="6">
        <f ca="1">INDIRECT("AJ89")+INDIRECT("AK89")+INDIRECT("AL89")+INDIRECT("AM89")+INDIRECT("AN89")+INDIRECT("AO89")+INDIRECT("AP89")+INDIRECT("AQ89")</f>
        <v>0</v>
      </c>
      <c r="Q89" s="6">
        <f ca="1">INDIRECT("AR89")+INDIRECT("AS89")+INDIRECT("AT89")+INDIRECT("AU89")+INDIRECT("AV89")+INDIRECT("AW89")+INDIRECT("AX89")+INDIRECT("AY89")</f>
        <v>0</v>
      </c>
      <c r="R89" s="6">
        <f ca="1">INDIRECT("AZ89")+INDIRECT("BA89")+INDIRECT("BB89")+INDIRECT("BC89")+INDIRECT("BD89")+INDIRECT("BE89")+INDIRECT("BF89")+INDIRECT("BG89")</f>
        <v>0</v>
      </c>
      <c r="S89" s="6">
        <f ca="1">INDIRECT("BH89")+INDIRECT("BI89")+INDIRECT("BJ89")+INDIRECT("BK89")+INDIRECT("BL89")+INDIRECT("BM89")+INDIRECT("BN89")+INDIRECT("BO89")</f>
        <v>0</v>
      </c>
      <c r="T89" s="28"/>
      <c r="U89" s="29">
        <v>21000</v>
      </c>
      <c r="V89" s="29"/>
      <c r="W89" s="29"/>
      <c r="X89" s="29"/>
      <c r="Y89" s="29"/>
      <c r="Z89" s="29"/>
      <c r="AA89" s="29"/>
      <c r="AB89" s="28"/>
      <c r="AC89" s="29"/>
      <c r="AD89" s="29"/>
      <c r="AE89" s="29"/>
      <c r="AF89" s="29"/>
      <c r="AG89" s="29"/>
      <c r="AH89" s="29"/>
      <c r="AI89" s="29"/>
      <c r="AJ89" s="28"/>
      <c r="AK89" s="29"/>
      <c r="AL89" s="29"/>
      <c r="AM89" s="29"/>
      <c r="AN89" s="29"/>
      <c r="AO89" s="29"/>
      <c r="AP89" s="29"/>
      <c r="AQ89" s="29"/>
      <c r="AR89" s="28"/>
      <c r="AS89" s="29"/>
      <c r="AT89" s="29"/>
      <c r="AU89" s="29"/>
      <c r="AV89" s="29"/>
      <c r="AW89" s="29"/>
      <c r="AX89" s="29"/>
      <c r="AY89" s="29"/>
      <c r="AZ89" s="28"/>
      <c r="BA89" s="29"/>
      <c r="BB89" s="29"/>
      <c r="BC89" s="29"/>
      <c r="BD89" s="29"/>
      <c r="BE89" s="29"/>
      <c r="BF89" s="29"/>
      <c r="BG89" s="29"/>
      <c r="BH89" s="28"/>
      <c r="BI89" s="29"/>
      <c r="BJ89" s="29"/>
      <c r="BK89" s="29"/>
      <c r="BL89" s="29"/>
      <c r="BM89" s="29"/>
      <c r="BN89" s="29"/>
      <c r="BO89" s="29"/>
      <c r="BP89" s="9">
        <v>0</v>
      </c>
      <c r="BQ89" s="1" t="s">
        <v>0</v>
      </c>
      <c r="BR89" s="1" t="s">
        <v>0</v>
      </c>
      <c r="BS89" s="1" t="s">
        <v>0</v>
      </c>
      <c r="BT89" s="1" t="s">
        <v>0</v>
      </c>
      <c r="BU89" s="1" t="s">
        <v>0</v>
      </c>
      <c r="BW89" s="1">
        <f ca="1">INDIRECT("T89")+2*INDIRECT("AB89")+3*INDIRECT("AJ89")+4*INDIRECT("AR89")+5*INDIRECT("AZ89")+6*INDIRECT("BH89")</f>
        <v>0</v>
      </c>
      <c r="BX89" s="1">
        <v>0</v>
      </c>
      <c r="BY89" s="1">
        <f ca="1">INDIRECT("U89")+2*INDIRECT("AC89")+3*INDIRECT("AK89")+4*INDIRECT("AS89")+5*INDIRECT("BA89")+6*INDIRECT("BI89")</f>
        <v>21000</v>
      </c>
      <c r="BZ89" s="1">
        <v>21000</v>
      </c>
      <c r="CA89" s="1">
        <f ca="1">INDIRECT("V89")+2*INDIRECT("AD89")+3*INDIRECT("AL89")+4*INDIRECT("AT89")+5*INDIRECT("BB89")+6*INDIRECT("BJ89")</f>
        <v>0</v>
      </c>
      <c r="CB89" s="1">
        <v>0</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42000</v>
      </c>
      <c r="CN89" s="1">
        <v>42000</v>
      </c>
      <c r="CO89" s="1">
        <f ca="1">INDIRECT("AB89")+2*INDIRECT("AC89")+3*INDIRECT("AD89")+4*INDIRECT("AE89")+5*INDIRECT("AF89")+6*INDIRECT("AG89")+7*INDIRECT("AH89")+8*INDIRECT("AI89")</f>
        <v>0</v>
      </c>
      <c r="CP89" s="1">
        <v>0</v>
      </c>
      <c r="CQ89" s="1">
        <f ca="1">INDIRECT("AJ89")+2*INDIRECT("AK89")+3*INDIRECT("AL89")+4*INDIRECT("AM89")+5*INDIRECT("AN89")+6*INDIRECT("AO89")+7*INDIRECT("AP89")+8*INDIRECT("AQ89")</f>
        <v>0</v>
      </c>
      <c r="CR89" s="1">
        <v>0</v>
      </c>
      <c r="CS89" s="1">
        <f ca="1">INDIRECT("AR89")+2*INDIRECT("AS89")+3*INDIRECT("AT89")+4*INDIRECT("AU89")+5*INDIRECT("AV89")+6*INDIRECT("AW89")+7*INDIRECT("AX89")+8*INDIRECT("AY89")</f>
        <v>0</v>
      </c>
      <c r="CT89" s="1">
        <v>0</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102" ht="11.25">
      <c r="A90" s="1" t="s">
        <v>0</v>
      </c>
      <c r="B90" s="1" t="s">
        <v>0</v>
      </c>
      <c r="C90" s="1" t="s">
        <v>0</v>
      </c>
      <c r="D90" s="1" t="s">
        <v>0</v>
      </c>
      <c r="E90" s="1" t="s">
        <v>32</v>
      </c>
      <c r="F90" s="7">
        <f ca="1">INDIRECT("T90")+INDIRECT("AB90")+INDIRECT("AJ90")+INDIRECT("AR90")+INDIRECT("AZ90")+INDIRECT("BH90")</f>
        <v>0</v>
      </c>
      <c r="G90" s="6">
        <f ca="1">INDIRECT("U90")+INDIRECT("AC90")+INDIRECT("AK90")+INDIRECT("AS90")+INDIRECT("BA90")+INDIRECT("BI90")</f>
        <v>0</v>
      </c>
      <c r="H90" s="6">
        <f ca="1">INDIRECT("V90")+INDIRECT("AD90")+INDIRECT("AL90")+INDIRECT("AT90")+INDIRECT("BB90")+INDIRECT("BJ90")</f>
        <v>0</v>
      </c>
      <c r="I90" s="6">
        <f ca="1">INDIRECT("W90")+INDIRECT("AE90")+INDIRECT("AM90")+INDIRECT("AU90")+INDIRECT("BC90")+INDIRECT("BK90")</f>
        <v>64756</v>
      </c>
      <c r="J90" s="6">
        <f ca="1">INDIRECT("X90")+INDIRECT("AF90")+INDIRECT("AN90")+INDIRECT("AV90")+INDIRECT("BD90")+INDIRECT("BL90")</f>
        <v>0</v>
      </c>
      <c r="K90" s="6">
        <f ca="1">INDIRECT("Y90")+INDIRECT("AG90")+INDIRECT("AO90")+INDIRECT("AW90")+INDIRECT("BE90")+INDIRECT("BM90")</f>
        <v>0</v>
      </c>
      <c r="L90" s="6">
        <f ca="1">INDIRECT("Z90")+INDIRECT("AH90")+INDIRECT("AP90")+INDIRECT("AX90")+INDIRECT("BF90")+INDIRECT("BN90")</f>
        <v>0</v>
      </c>
      <c r="M90" s="6">
        <f ca="1">INDIRECT("AA90")+INDIRECT("AI90")+INDIRECT("AQ90")+INDIRECT("AY90")+INDIRECT("BG90")+INDIRECT("BO90")</f>
        <v>0</v>
      </c>
      <c r="N90" s="7">
        <f ca="1">INDIRECT("T90")+INDIRECT("U90")+INDIRECT("V90")+INDIRECT("W90")+INDIRECT("X90")+INDIRECT("Y90")+INDIRECT("Z90")+INDIRECT("AA90")</f>
        <v>0</v>
      </c>
      <c r="O90" s="6">
        <f ca="1">INDIRECT("AB90")+INDIRECT("AC90")+INDIRECT("AD90")+INDIRECT("AE90")+INDIRECT("AF90")+INDIRECT("AG90")+INDIRECT("AH90")+INDIRECT("AI90")</f>
        <v>55931</v>
      </c>
      <c r="P90" s="6">
        <f ca="1">INDIRECT("AJ90")+INDIRECT("AK90")+INDIRECT("AL90")+INDIRECT("AM90")+INDIRECT("AN90")+INDIRECT("AO90")+INDIRECT("AP90")+INDIRECT("AQ90")</f>
        <v>0</v>
      </c>
      <c r="Q90" s="6">
        <f ca="1">INDIRECT("AR90")+INDIRECT("AS90")+INDIRECT("AT90")+INDIRECT("AU90")+INDIRECT("AV90")+INDIRECT("AW90")+INDIRECT("AX90")+INDIRECT("AY90")</f>
        <v>0</v>
      </c>
      <c r="R90" s="6">
        <f ca="1">INDIRECT("AZ90")+INDIRECT("BA90")+INDIRECT("BB90")+INDIRECT("BC90")+INDIRECT("BD90")+INDIRECT("BE90")+INDIRECT("BF90")+INDIRECT("BG90")</f>
        <v>0</v>
      </c>
      <c r="S90" s="6">
        <f ca="1">INDIRECT("BH90")+INDIRECT("BI90")+INDIRECT("BJ90")+INDIRECT("BK90")+INDIRECT("BL90")+INDIRECT("BM90")+INDIRECT("BN90")+INDIRECT("BO90")</f>
        <v>8825</v>
      </c>
      <c r="T90" s="28"/>
      <c r="U90" s="29"/>
      <c r="V90" s="29"/>
      <c r="W90" s="29"/>
      <c r="X90" s="29"/>
      <c r="Y90" s="29"/>
      <c r="Z90" s="29"/>
      <c r="AA90" s="29"/>
      <c r="AB90" s="28"/>
      <c r="AC90" s="29"/>
      <c r="AD90" s="29"/>
      <c r="AE90" s="29">
        <v>55931</v>
      </c>
      <c r="AF90" s="29"/>
      <c r="AG90" s="29"/>
      <c r="AH90" s="29"/>
      <c r="AI90" s="29"/>
      <c r="AJ90" s="28"/>
      <c r="AK90" s="29"/>
      <c r="AL90" s="29"/>
      <c r="AM90" s="29"/>
      <c r="AN90" s="29"/>
      <c r="AO90" s="29"/>
      <c r="AP90" s="29"/>
      <c r="AQ90" s="29"/>
      <c r="AR90" s="28"/>
      <c r="AS90" s="29"/>
      <c r="AT90" s="29"/>
      <c r="AU90" s="29"/>
      <c r="AV90" s="29"/>
      <c r="AW90" s="29"/>
      <c r="AX90" s="29"/>
      <c r="AY90" s="29"/>
      <c r="AZ90" s="28"/>
      <c r="BA90" s="29"/>
      <c r="BB90" s="29"/>
      <c r="BC90" s="29"/>
      <c r="BD90" s="29"/>
      <c r="BE90" s="29"/>
      <c r="BF90" s="29"/>
      <c r="BG90" s="29"/>
      <c r="BH90" s="28"/>
      <c r="BI90" s="29"/>
      <c r="BJ90" s="29"/>
      <c r="BK90" s="29">
        <v>8825</v>
      </c>
      <c r="BL90" s="29"/>
      <c r="BM90" s="29"/>
      <c r="BN90" s="29"/>
      <c r="BO90" s="29"/>
      <c r="BP90" s="9">
        <v>0</v>
      </c>
      <c r="BQ90" s="1" t="s">
        <v>0</v>
      </c>
      <c r="BR90" s="1" t="s">
        <v>0</v>
      </c>
      <c r="BS90" s="1" t="s">
        <v>0</v>
      </c>
      <c r="BT90" s="1" t="s">
        <v>0</v>
      </c>
      <c r="BU90" s="1" t="s">
        <v>0</v>
      </c>
      <c r="BW90" s="1">
        <f ca="1">INDIRECT("T90")+2*INDIRECT("AB90")+3*INDIRECT("AJ90")+4*INDIRECT("AR90")+5*INDIRECT("AZ90")+6*INDIRECT("BH90")</f>
        <v>0</v>
      </c>
      <c r="BX90" s="1">
        <v>0</v>
      </c>
      <c r="BY90" s="1">
        <f ca="1">INDIRECT("U90")+2*INDIRECT("AC90")+3*INDIRECT("AK90")+4*INDIRECT("AS90")+5*INDIRECT("BA90")+6*INDIRECT("BI90")</f>
        <v>0</v>
      </c>
      <c r="BZ90" s="1">
        <v>0</v>
      </c>
      <c r="CA90" s="1">
        <f ca="1">INDIRECT("V90")+2*INDIRECT("AD90")+3*INDIRECT("AL90")+4*INDIRECT("AT90")+5*INDIRECT("BB90")+6*INDIRECT("BJ90")</f>
        <v>0</v>
      </c>
      <c r="CB90" s="1">
        <v>0</v>
      </c>
      <c r="CC90" s="1">
        <f ca="1">INDIRECT("W90")+2*INDIRECT("AE90")+3*INDIRECT("AM90")+4*INDIRECT("AU90")+5*INDIRECT("BC90")+6*INDIRECT("BK90")</f>
        <v>164812</v>
      </c>
      <c r="CD90" s="1">
        <v>164812</v>
      </c>
      <c r="CE90" s="1">
        <f ca="1">INDIRECT("X90")+2*INDIRECT("AF90")+3*INDIRECT("AN90")+4*INDIRECT("AV90")+5*INDIRECT("BD90")+6*INDIRECT("BL90")</f>
        <v>0</v>
      </c>
      <c r="CF90" s="1">
        <v>0</v>
      </c>
      <c r="CG90" s="1">
        <f ca="1">INDIRECT("Y90")+2*INDIRECT("AG90")+3*INDIRECT("AO90")+4*INDIRECT("AW90")+5*INDIRECT("BE90")+6*INDIRECT("BM90")</f>
        <v>0</v>
      </c>
      <c r="CH90" s="1">
        <v>0</v>
      </c>
      <c r="CI90" s="1">
        <f ca="1">INDIRECT("Z90")+2*INDIRECT("AH90")+3*INDIRECT("AP90")+4*INDIRECT("AX90")+5*INDIRECT("BF90")+6*INDIRECT("BN90")</f>
        <v>0</v>
      </c>
      <c r="CJ90" s="1">
        <v>0</v>
      </c>
      <c r="CK90" s="1">
        <f ca="1">INDIRECT("AA90")+2*INDIRECT("AI90")+3*INDIRECT("AQ90")+4*INDIRECT("AY90")+5*INDIRECT("BG90")+6*INDIRECT("BO90")</f>
        <v>0</v>
      </c>
      <c r="CL90" s="1">
        <v>0</v>
      </c>
      <c r="CM90" s="1">
        <f ca="1">INDIRECT("T90")+2*INDIRECT("U90")+3*INDIRECT("V90")+4*INDIRECT("W90")+5*INDIRECT("X90")+6*INDIRECT("Y90")+7*INDIRECT("Z90")+8*INDIRECT("AA90")</f>
        <v>0</v>
      </c>
      <c r="CN90" s="1">
        <v>0</v>
      </c>
      <c r="CO90" s="1">
        <f ca="1">INDIRECT("AB90")+2*INDIRECT("AC90")+3*INDIRECT("AD90")+4*INDIRECT("AE90")+5*INDIRECT("AF90")+6*INDIRECT("AG90")+7*INDIRECT("AH90")+8*INDIRECT("AI90")</f>
        <v>223724</v>
      </c>
      <c r="CP90" s="1">
        <v>223724</v>
      </c>
      <c r="CQ90" s="1">
        <f ca="1">INDIRECT("AJ90")+2*INDIRECT("AK90")+3*INDIRECT("AL90")+4*INDIRECT("AM90")+5*INDIRECT("AN90")+6*INDIRECT("AO90")+7*INDIRECT("AP90")+8*INDIRECT("AQ90")</f>
        <v>0</v>
      </c>
      <c r="CR90" s="1">
        <v>0</v>
      </c>
      <c r="CS90" s="1">
        <f ca="1">INDIRECT("AR90")+2*INDIRECT("AS90")+3*INDIRECT("AT90")+4*INDIRECT("AU90")+5*INDIRECT("AV90")+6*INDIRECT("AW90")+7*INDIRECT("AX90")+8*INDIRECT("AY90")</f>
        <v>0</v>
      </c>
      <c r="CT90" s="1">
        <v>0</v>
      </c>
      <c r="CU90" s="1">
        <f ca="1">INDIRECT("AZ90")+2*INDIRECT("BA90")+3*INDIRECT("BB90")+4*INDIRECT("BC90")+5*INDIRECT("BD90")+6*INDIRECT("BE90")+7*INDIRECT("BF90")+8*INDIRECT("BG90")</f>
        <v>0</v>
      </c>
      <c r="CV90" s="1">
        <v>0</v>
      </c>
      <c r="CW90" s="1">
        <f ca="1">INDIRECT("BH90")+2*INDIRECT("BI90")+3*INDIRECT("BJ90")+4*INDIRECT("BK90")+5*INDIRECT("BL90")+6*INDIRECT("BM90")+7*INDIRECT("BN90")+8*INDIRECT("BO90")</f>
        <v>35300</v>
      </c>
      <c r="CX90" s="1">
        <v>35300</v>
      </c>
    </row>
    <row r="91" spans="1:102" ht="11.25">
      <c r="A91" s="1" t="s">
        <v>0</v>
      </c>
      <c r="B91" s="1" t="s">
        <v>0</v>
      </c>
      <c r="C91" s="1" t="s">
        <v>0</v>
      </c>
      <c r="D91" s="1" t="s">
        <v>0</v>
      </c>
      <c r="E91" s="1" t="s">
        <v>49</v>
      </c>
      <c r="F91" s="7">
        <f ca="1">INDIRECT("T91")+INDIRECT("AB91")+INDIRECT("AJ91")+INDIRECT("AR91")+INDIRECT("AZ91")+INDIRECT("BH91")</f>
        <v>0</v>
      </c>
      <c r="G91" s="6">
        <f ca="1">INDIRECT("U91")+INDIRECT("AC91")+INDIRECT("AK91")+INDIRECT("AS91")+INDIRECT("BA91")+INDIRECT("BI91")</f>
        <v>0</v>
      </c>
      <c r="H91" s="6">
        <f ca="1">INDIRECT("V91")+INDIRECT("AD91")+INDIRECT("AL91")+INDIRECT("AT91")+INDIRECT("BB91")+INDIRECT("BJ91")</f>
        <v>7282</v>
      </c>
      <c r="I91" s="6">
        <f ca="1">INDIRECT("W91")+INDIRECT("AE91")+INDIRECT("AM91")+INDIRECT("AU91")+INDIRECT("BC91")+INDIRECT("BK91")</f>
        <v>0</v>
      </c>
      <c r="J91" s="6">
        <f ca="1">INDIRECT("X91")+INDIRECT("AF91")+INDIRECT("AN91")+INDIRECT("AV91")+INDIRECT("BD91")+INDIRECT("BL91")</f>
        <v>0</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0</v>
      </c>
      <c r="O91" s="6">
        <f ca="1">INDIRECT("AB91")+INDIRECT("AC91")+INDIRECT("AD91")+INDIRECT("AE91")+INDIRECT("AF91")+INDIRECT("AG91")+INDIRECT("AH91")+INDIRECT("AI91")</f>
        <v>7282</v>
      </c>
      <c r="P91" s="6">
        <f ca="1">INDIRECT("AJ91")+INDIRECT("AK91")+INDIRECT("AL91")+INDIRECT("AM91")+INDIRECT("AN91")+INDIRECT("AO91")+INDIRECT("AP91")+INDIRECT("AQ91")</f>
        <v>0</v>
      </c>
      <c r="Q91" s="6">
        <f ca="1">INDIRECT("AR91")+INDIRECT("AS91")+INDIRECT("AT91")+INDIRECT("AU91")+INDIRECT("AV91")+INDIRECT("AW91")+INDIRECT("AX91")+INDIRECT("AY91")</f>
        <v>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c r="Y91" s="29"/>
      <c r="Z91" s="29"/>
      <c r="AA91" s="29"/>
      <c r="AB91" s="28"/>
      <c r="AC91" s="29"/>
      <c r="AD91" s="29">
        <v>7282</v>
      </c>
      <c r="AE91" s="29"/>
      <c r="AF91" s="29"/>
      <c r="AG91" s="29"/>
      <c r="AH91" s="29"/>
      <c r="AI91" s="29"/>
      <c r="AJ91" s="28"/>
      <c r="AK91" s="29"/>
      <c r="AL91" s="29"/>
      <c r="AM91" s="29"/>
      <c r="AN91" s="29"/>
      <c r="AO91" s="29"/>
      <c r="AP91" s="29"/>
      <c r="AQ91" s="29"/>
      <c r="AR91" s="28"/>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0</v>
      </c>
      <c r="BX91" s="1">
        <v>0</v>
      </c>
      <c r="BY91" s="1">
        <f ca="1">INDIRECT("U91")+2*INDIRECT("AC91")+3*INDIRECT("AK91")+4*INDIRECT("AS91")+5*INDIRECT("BA91")+6*INDIRECT("BI91")</f>
        <v>0</v>
      </c>
      <c r="BZ91" s="1">
        <v>0</v>
      </c>
      <c r="CA91" s="1">
        <f ca="1">INDIRECT("V91")+2*INDIRECT("AD91")+3*INDIRECT("AL91")+4*INDIRECT("AT91")+5*INDIRECT("BB91")+6*INDIRECT("BJ91")</f>
        <v>14564</v>
      </c>
      <c r="CB91" s="1">
        <v>14564</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21846</v>
      </c>
      <c r="CP91" s="1">
        <v>21846</v>
      </c>
      <c r="CQ91" s="1">
        <f ca="1">INDIRECT("AJ91")+2*INDIRECT("AK91")+3*INDIRECT("AL91")+4*INDIRECT("AM91")+5*INDIRECT("AN91")+6*INDIRECT("AO91")+7*INDIRECT("AP91")+8*INDIRECT("AQ91")</f>
        <v>0</v>
      </c>
      <c r="CR91" s="1">
        <v>0</v>
      </c>
      <c r="CS91" s="1">
        <f ca="1">INDIRECT("AR91")+2*INDIRECT("AS91")+3*INDIRECT("AT91")+4*INDIRECT("AU91")+5*INDIRECT("AV91")+6*INDIRECT("AW91")+7*INDIRECT("AX91")+8*INDIRECT("AY91")</f>
        <v>0</v>
      </c>
      <c r="CT91" s="1">
        <v>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102" ht="11.25">
      <c r="A92" s="1" t="s">
        <v>0</v>
      </c>
      <c r="B92" s="1" t="s">
        <v>0</v>
      </c>
      <c r="C92" s="1" t="s">
        <v>0</v>
      </c>
      <c r="D92" s="1" t="s">
        <v>0</v>
      </c>
      <c r="E92" s="1" t="s">
        <v>49</v>
      </c>
      <c r="F92" s="7">
        <f ca="1">INDIRECT("T92")+INDIRECT("AB92")+INDIRECT("AJ92")+INDIRECT("AR92")+INDIRECT("AZ92")+INDIRECT("BH92")</f>
        <v>2490</v>
      </c>
      <c r="G92" s="6">
        <f ca="1">INDIRECT("U92")+INDIRECT("AC92")+INDIRECT("AK92")+INDIRECT("AS92")+INDIRECT("BA92")+INDIRECT("BI92")</f>
        <v>0</v>
      </c>
      <c r="H92" s="6">
        <f ca="1">INDIRECT("V92")+INDIRECT("AD92")+INDIRECT("AL92")+INDIRECT("AT92")+INDIRECT("BB92")+INDIRECT("BJ92")</f>
        <v>0</v>
      </c>
      <c r="I92" s="6">
        <f ca="1">INDIRECT("W92")+INDIRECT("AE92")+INDIRECT("AM92")+INDIRECT("AU92")+INDIRECT("BC92")+INDIRECT("BK92")</f>
        <v>0</v>
      </c>
      <c r="J92" s="6">
        <f ca="1">INDIRECT("X92")+INDIRECT("AF92")+INDIRECT("AN92")+INDIRECT("AV92")+INDIRECT("BD92")+INDIRECT("BL92")</f>
        <v>0</v>
      </c>
      <c r="K92" s="6">
        <f ca="1">INDIRECT("Y92")+INDIRECT("AG92")+INDIRECT("AO92")+INDIRECT("AW92")+INDIRECT("BE92")+INDIRECT("BM92")</f>
        <v>0</v>
      </c>
      <c r="L92" s="6">
        <f ca="1">INDIRECT("Z92")+INDIRECT("AH92")+INDIRECT("AP92")+INDIRECT("AX92")+INDIRECT("BF92")+INDIRECT("BN92")</f>
        <v>0</v>
      </c>
      <c r="M92" s="6">
        <f ca="1">INDIRECT("AA92")+INDIRECT("AI92")+INDIRECT("AQ92")+INDIRECT("AY92")+INDIRECT("BG92")+INDIRECT("BO92")</f>
        <v>0</v>
      </c>
      <c r="N92" s="7">
        <f ca="1">INDIRECT("T92")+INDIRECT("U92")+INDIRECT("V92")+INDIRECT("W92")+INDIRECT("X92")+INDIRECT("Y92")+INDIRECT("Z92")+INDIRECT("AA92")</f>
        <v>2490</v>
      </c>
      <c r="O92" s="6">
        <f ca="1">INDIRECT("AB92")+INDIRECT("AC92")+INDIRECT("AD92")+INDIRECT("AE92")+INDIRECT("AF92")+INDIRECT("AG92")+INDIRECT("AH92")+INDIRECT("AI92")</f>
        <v>0</v>
      </c>
      <c r="P92" s="6">
        <f ca="1">INDIRECT("AJ92")+INDIRECT("AK92")+INDIRECT("AL92")+INDIRECT("AM92")+INDIRECT("AN92")+INDIRECT("AO92")+INDIRECT("AP92")+INDIRECT("AQ92")</f>
        <v>0</v>
      </c>
      <c r="Q92" s="6">
        <f ca="1">INDIRECT("AR92")+INDIRECT("AS92")+INDIRECT("AT92")+INDIRECT("AU92")+INDIRECT("AV92")+INDIRECT("AW92")+INDIRECT("AX92")+INDIRECT("AY92")</f>
        <v>0</v>
      </c>
      <c r="R92" s="6">
        <f ca="1">INDIRECT("AZ92")+INDIRECT("BA92")+INDIRECT("BB92")+INDIRECT("BC92")+INDIRECT("BD92")+INDIRECT("BE92")+INDIRECT("BF92")+INDIRECT("BG92")</f>
        <v>0</v>
      </c>
      <c r="S92" s="6">
        <f ca="1">INDIRECT("BH92")+INDIRECT("BI92")+INDIRECT("BJ92")+INDIRECT("BK92")+INDIRECT("BL92")+INDIRECT("BM92")+INDIRECT("BN92")+INDIRECT("BO92")</f>
        <v>0</v>
      </c>
      <c r="T92" s="28">
        <v>2490</v>
      </c>
      <c r="U92" s="29"/>
      <c r="V92" s="29"/>
      <c r="W92" s="29"/>
      <c r="X92" s="29"/>
      <c r="Y92" s="29"/>
      <c r="Z92" s="29"/>
      <c r="AA92" s="29"/>
      <c r="AB92" s="28"/>
      <c r="AC92" s="29"/>
      <c r="AD92" s="29"/>
      <c r="AE92" s="29"/>
      <c r="AF92" s="29"/>
      <c r="AG92" s="29"/>
      <c r="AH92" s="29"/>
      <c r="AI92" s="29"/>
      <c r="AJ92" s="28"/>
      <c r="AK92" s="29"/>
      <c r="AL92" s="29"/>
      <c r="AM92" s="29"/>
      <c r="AN92" s="29"/>
      <c r="AO92" s="29"/>
      <c r="AP92" s="29"/>
      <c r="AQ92" s="29"/>
      <c r="AR92" s="28"/>
      <c r="AS92" s="29"/>
      <c r="AT92" s="29"/>
      <c r="AU92" s="29"/>
      <c r="AV92" s="29"/>
      <c r="AW92" s="29"/>
      <c r="AX92" s="29"/>
      <c r="AY92" s="29"/>
      <c r="AZ92" s="28"/>
      <c r="BA92" s="29"/>
      <c r="BB92" s="29"/>
      <c r="BC92" s="29"/>
      <c r="BD92" s="29"/>
      <c r="BE92" s="29"/>
      <c r="BF92" s="29"/>
      <c r="BG92" s="29"/>
      <c r="BH92" s="28"/>
      <c r="BI92" s="29"/>
      <c r="BJ92" s="29"/>
      <c r="BK92" s="29"/>
      <c r="BL92" s="29"/>
      <c r="BM92" s="29"/>
      <c r="BN92" s="29"/>
      <c r="BO92" s="29"/>
      <c r="BP92" s="9">
        <v>0</v>
      </c>
      <c r="BQ92" s="1" t="s">
        <v>0</v>
      </c>
      <c r="BR92" s="1" t="s">
        <v>0</v>
      </c>
      <c r="BS92" s="1" t="s">
        <v>0</v>
      </c>
      <c r="BT92" s="1" t="s">
        <v>0</v>
      </c>
      <c r="BU92" s="1" t="s">
        <v>0</v>
      </c>
      <c r="BW92" s="1">
        <f ca="1">INDIRECT("T92")+2*INDIRECT("AB92")+3*INDIRECT("AJ92")+4*INDIRECT("AR92")+5*INDIRECT("AZ92")+6*INDIRECT("BH92")</f>
        <v>2490</v>
      </c>
      <c r="BX92" s="1">
        <v>2490</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0</v>
      </c>
      <c r="CH92" s="1">
        <v>0</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2490</v>
      </c>
      <c r="CN92" s="1">
        <v>2490</v>
      </c>
      <c r="CO92" s="1">
        <f ca="1">INDIRECT("AB92")+2*INDIRECT("AC92")+3*INDIRECT("AD92")+4*INDIRECT("AE92")+5*INDIRECT("AF92")+6*INDIRECT("AG92")+7*INDIRECT("AH92")+8*INDIRECT("AI92")</f>
        <v>0</v>
      </c>
      <c r="CP92" s="1">
        <v>0</v>
      </c>
      <c r="CQ92" s="1">
        <f ca="1">INDIRECT("AJ92")+2*INDIRECT("AK92")+3*INDIRECT("AL92")+4*INDIRECT("AM92")+5*INDIRECT("AN92")+6*INDIRECT("AO92")+7*INDIRECT("AP92")+8*INDIRECT("AQ92")</f>
        <v>0</v>
      </c>
      <c r="CR92" s="1">
        <v>0</v>
      </c>
      <c r="CS92" s="1">
        <f ca="1">INDIRECT("AR92")+2*INDIRECT("AS92")+3*INDIRECT("AT92")+4*INDIRECT("AU92")+5*INDIRECT("AV92")+6*INDIRECT("AW92")+7*INDIRECT("AX92")+8*INDIRECT("AY92")</f>
        <v>0</v>
      </c>
      <c r="CT92" s="1">
        <v>0</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102" ht="11.25">
      <c r="A93" s="1" t="s">
        <v>0</v>
      </c>
      <c r="B93" s="1" t="s">
        <v>0</v>
      </c>
      <c r="C93" s="1" t="s">
        <v>0</v>
      </c>
      <c r="D93" s="1" t="s">
        <v>0</v>
      </c>
      <c r="E93" s="1" t="s">
        <v>49</v>
      </c>
      <c r="F93" s="7">
        <f ca="1">INDIRECT("T93")+INDIRECT("AB93")+INDIRECT("AJ93")+INDIRECT("AR93")+INDIRECT("AZ93")+INDIRECT("BH93")</f>
        <v>4096</v>
      </c>
      <c r="G93" s="6">
        <f ca="1">INDIRECT("U93")+INDIRECT("AC93")+INDIRECT("AK93")+INDIRECT("AS93")+INDIRECT("BA93")+INDIRECT("BI93")</f>
        <v>0</v>
      </c>
      <c r="H93" s="6">
        <f ca="1">INDIRECT("V93")+INDIRECT("AD93")+INDIRECT("AL93")+INDIRECT("AT93")+INDIRECT("BB93")+INDIRECT("BJ93")</f>
        <v>0</v>
      </c>
      <c r="I93" s="6">
        <f ca="1">INDIRECT("W93")+INDIRECT("AE93")+INDIRECT("AM93")+INDIRECT("AU93")+INDIRECT("BC93")+INDIRECT("BK93")</f>
        <v>0</v>
      </c>
      <c r="J93" s="6">
        <f ca="1">INDIRECT("X93")+INDIRECT("AF93")+INDIRECT("AN93")+INDIRECT("AV93")+INDIRECT("BD93")+INDIRECT("BL93")</f>
        <v>0</v>
      </c>
      <c r="K93" s="6">
        <f ca="1">INDIRECT("Y93")+INDIRECT("AG93")+INDIRECT("AO93")+INDIRECT("AW93")+INDIRECT("BE93")+INDIRECT("BM93")</f>
        <v>0</v>
      </c>
      <c r="L93" s="6">
        <f ca="1">INDIRECT("Z93")+INDIRECT("AH93")+INDIRECT("AP93")+INDIRECT("AX93")+INDIRECT("BF93")+INDIRECT("BN93")</f>
        <v>0</v>
      </c>
      <c r="M93" s="6">
        <f ca="1">INDIRECT("AA93")+INDIRECT("AI93")+INDIRECT("AQ93")+INDIRECT("AY93")+INDIRECT("BG93")+INDIRECT("BO93")</f>
        <v>0</v>
      </c>
      <c r="N93" s="7">
        <f ca="1">INDIRECT("T93")+INDIRECT("U93")+INDIRECT("V93")+INDIRECT("W93")+INDIRECT("X93")+INDIRECT("Y93")+INDIRECT("Z93")+INDIRECT("AA93")</f>
        <v>4096</v>
      </c>
      <c r="O93" s="6">
        <f ca="1">INDIRECT("AB93")+INDIRECT("AC93")+INDIRECT("AD93")+INDIRECT("AE93")+INDIRECT("AF93")+INDIRECT("AG93")+INDIRECT("AH93")+INDIRECT("AI93")</f>
        <v>0</v>
      </c>
      <c r="P93" s="6">
        <f ca="1">INDIRECT("AJ93")+INDIRECT("AK93")+INDIRECT("AL93")+INDIRECT("AM93")+INDIRECT("AN93")+INDIRECT("AO93")+INDIRECT("AP93")+INDIRECT("AQ93")</f>
        <v>0</v>
      </c>
      <c r="Q93" s="6">
        <f ca="1">INDIRECT("AR93")+INDIRECT("AS93")+INDIRECT("AT93")+INDIRECT("AU93")+INDIRECT("AV93")+INDIRECT("AW93")+INDIRECT("AX93")+INDIRECT("AY93")</f>
        <v>0</v>
      </c>
      <c r="R93" s="6">
        <f ca="1">INDIRECT("AZ93")+INDIRECT("BA93")+INDIRECT("BB93")+INDIRECT("BC93")+INDIRECT("BD93")+INDIRECT("BE93")+INDIRECT("BF93")+INDIRECT("BG93")</f>
        <v>0</v>
      </c>
      <c r="S93" s="6">
        <f ca="1">INDIRECT("BH93")+INDIRECT("BI93")+INDIRECT("BJ93")+INDIRECT("BK93")+INDIRECT("BL93")+INDIRECT("BM93")+INDIRECT("BN93")+INDIRECT("BO93")</f>
        <v>0</v>
      </c>
      <c r="T93" s="28">
        <v>4096</v>
      </c>
      <c r="U93" s="29"/>
      <c r="V93" s="29"/>
      <c r="W93" s="29"/>
      <c r="X93" s="29"/>
      <c r="Y93" s="29"/>
      <c r="Z93" s="29"/>
      <c r="AA93" s="29"/>
      <c r="AB93" s="28"/>
      <c r="AC93" s="29"/>
      <c r="AD93" s="29"/>
      <c r="AE93" s="29"/>
      <c r="AF93" s="29"/>
      <c r="AG93" s="29"/>
      <c r="AH93" s="29"/>
      <c r="AI93" s="29"/>
      <c r="AJ93" s="28"/>
      <c r="AK93" s="29"/>
      <c r="AL93" s="29"/>
      <c r="AM93" s="29"/>
      <c r="AN93" s="29"/>
      <c r="AO93" s="29"/>
      <c r="AP93" s="29"/>
      <c r="AQ93" s="29"/>
      <c r="AR93" s="28"/>
      <c r="AS93" s="29"/>
      <c r="AT93" s="29"/>
      <c r="AU93" s="29"/>
      <c r="AV93" s="29"/>
      <c r="AW93" s="29"/>
      <c r="AX93" s="29"/>
      <c r="AY93" s="29"/>
      <c r="AZ93" s="28"/>
      <c r="BA93" s="29"/>
      <c r="BB93" s="29"/>
      <c r="BC93" s="29"/>
      <c r="BD93" s="29"/>
      <c r="BE93" s="29"/>
      <c r="BF93" s="29"/>
      <c r="BG93" s="29"/>
      <c r="BH93" s="28"/>
      <c r="BI93" s="29"/>
      <c r="BJ93" s="29"/>
      <c r="BK93" s="29"/>
      <c r="BL93" s="29"/>
      <c r="BM93" s="29"/>
      <c r="BN93" s="29"/>
      <c r="BO93" s="29"/>
      <c r="BP93" s="9">
        <v>0</v>
      </c>
      <c r="BQ93" s="1" t="s">
        <v>0</v>
      </c>
      <c r="BR93" s="1" t="s">
        <v>0</v>
      </c>
      <c r="BS93" s="1" t="s">
        <v>0</v>
      </c>
      <c r="BT93" s="1" t="s">
        <v>0</v>
      </c>
      <c r="BU93" s="1" t="s">
        <v>0</v>
      </c>
      <c r="BW93" s="1">
        <f ca="1">INDIRECT("T93")+2*INDIRECT("AB93")+3*INDIRECT("AJ93")+4*INDIRECT("AR93")+5*INDIRECT("AZ93")+6*INDIRECT("BH93")</f>
        <v>4096</v>
      </c>
      <c r="BX93" s="1">
        <v>4096</v>
      </c>
      <c r="BY93" s="1">
        <f ca="1">INDIRECT("U93")+2*INDIRECT("AC93")+3*INDIRECT("AK93")+4*INDIRECT("AS93")+5*INDIRECT("BA93")+6*INDIRECT("BI93")</f>
        <v>0</v>
      </c>
      <c r="BZ93" s="1">
        <v>0</v>
      </c>
      <c r="CA93" s="1">
        <f ca="1">INDIRECT("V93")+2*INDIRECT("AD93")+3*INDIRECT("AL93")+4*INDIRECT("AT93")+5*INDIRECT("BB93")+6*INDIRECT("BJ93")</f>
        <v>0</v>
      </c>
      <c r="CB93" s="1">
        <v>0</v>
      </c>
      <c r="CC93" s="1">
        <f ca="1">INDIRECT("W93")+2*INDIRECT("AE93")+3*INDIRECT("AM93")+4*INDIRECT("AU93")+5*INDIRECT("BC93")+6*INDIRECT("BK93")</f>
        <v>0</v>
      </c>
      <c r="CD93" s="1">
        <v>0</v>
      </c>
      <c r="CE93" s="1">
        <f ca="1">INDIRECT("X93")+2*INDIRECT("AF93")+3*INDIRECT("AN93")+4*INDIRECT("AV93")+5*INDIRECT("BD93")+6*INDIRECT("BL93")</f>
        <v>0</v>
      </c>
      <c r="CF93" s="1">
        <v>0</v>
      </c>
      <c r="CG93" s="1">
        <f ca="1">INDIRECT("Y93")+2*INDIRECT("AG93")+3*INDIRECT("AO93")+4*INDIRECT("AW93")+5*INDIRECT("BE93")+6*INDIRECT("BM93")</f>
        <v>0</v>
      </c>
      <c r="CH93" s="1">
        <v>0</v>
      </c>
      <c r="CI93" s="1">
        <f ca="1">INDIRECT("Z93")+2*INDIRECT("AH93")+3*INDIRECT("AP93")+4*INDIRECT("AX93")+5*INDIRECT("BF93")+6*INDIRECT("BN93")</f>
        <v>0</v>
      </c>
      <c r="CJ93" s="1">
        <v>0</v>
      </c>
      <c r="CK93" s="1">
        <f ca="1">INDIRECT("AA93")+2*INDIRECT("AI93")+3*INDIRECT("AQ93")+4*INDIRECT("AY93")+5*INDIRECT("BG93")+6*INDIRECT("BO93")</f>
        <v>0</v>
      </c>
      <c r="CL93" s="1">
        <v>0</v>
      </c>
      <c r="CM93" s="1">
        <f ca="1">INDIRECT("T93")+2*INDIRECT("U93")+3*INDIRECT("V93")+4*INDIRECT("W93")+5*INDIRECT("X93")+6*INDIRECT("Y93")+7*INDIRECT("Z93")+8*INDIRECT("AA93")</f>
        <v>4096</v>
      </c>
      <c r="CN93" s="1">
        <v>4096</v>
      </c>
      <c r="CO93" s="1">
        <f ca="1">INDIRECT("AB93")+2*INDIRECT("AC93")+3*INDIRECT("AD93")+4*INDIRECT("AE93")+5*INDIRECT("AF93")+6*INDIRECT("AG93")+7*INDIRECT("AH93")+8*INDIRECT("AI93")</f>
        <v>0</v>
      </c>
      <c r="CP93" s="1">
        <v>0</v>
      </c>
      <c r="CQ93" s="1">
        <f ca="1">INDIRECT("AJ93")+2*INDIRECT("AK93")+3*INDIRECT("AL93")+4*INDIRECT("AM93")+5*INDIRECT("AN93")+6*INDIRECT("AO93")+7*INDIRECT("AP93")+8*INDIRECT("AQ93")</f>
        <v>0</v>
      </c>
      <c r="CR93" s="1">
        <v>0</v>
      </c>
      <c r="CS93" s="1">
        <f ca="1">INDIRECT("AR93")+2*INDIRECT("AS93")+3*INDIRECT("AT93")+4*INDIRECT("AU93")+5*INDIRECT("AV93")+6*INDIRECT("AW93")+7*INDIRECT("AX93")+8*INDIRECT("AY93")</f>
        <v>0</v>
      </c>
      <c r="CT93" s="1">
        <v>0</v>
      </c>
      <c r="CU93" s="1">
        <f ca="1">INDIRECT("AZ93")+2*INDIRECT("BA93")+3*INDIRECT("BB93")+4*INDIRECT("BC93")+5*INDIRECT("BD93")+6*INDIRECT("BE93")+7*INDIRECT("BF93")+8*INDIRECT("BG93")</f>
        <v>0</v>
      </c>
      <c r="CV93" s="1">
        <v>0</v>
      </c>
      <c r="CW93" s="1">
        <f ca="1">INDIRECT("BH93")+2*INDIRECT("BI93")+3*INDIRECT("BJ93")+4*INDIRECT("BK93")+5*INDIRECT("BL93")+6*INDIRECT("BM93")+7*INDIRECT("BN93")+8*INDIRECT("BO93")</f>
        <v>0</v>
      </c>
      <c r="CX93" s="1">
        <v>0</v>
      </c>
    </row>
    <row r="94" spans="1:102" ht="11.25">
      <c r="A94" s="1" t="s">
        <v>0</v>
      </c>
      <c r="B94" s="1" t="s">
        <v>0</v>
      </c>
      <c r="C94" s="1" t="s">
        <v>0</v>
      </c>
      <c r="D94" s="1" t="s">
        <v>0</v>
      </c>
      <c r="E94" s="1" t="s">
        <v>49</v>
      </c>
      <c r="F94" s="7">
        <f ca="1">INDIRECT("T94")+INDIRECT("AB94")+INDIRECT("AJ94")+INDIRECT("AR94")+INDIRECT("AZ94")+INDIRECT("BH94")</f>
        <v>7500</v>
      </c>
      <c r="G94" s="6">
        <f ca="1">INDIRECT("U94")+INDIRECT("AC94")+INDIRECT("AK94")+INDIRECT("AS94")+INDIRECT("BA94")+INDIRECT("BI94")</f>
        <v>0</v>
      </c>
      <c r="H94" s="6">
        <f ca="1">INDIRECT("V94")+INDIRECT("AD94")+INDIRECT("AL94")+INDIRECT("AT94")+INDIRECT("BB94")+INDIRECT("BJ94")</f>
        <v>0</v>
      </c>
      <c r="I94" s="6">
        <f ca="1">INDIRECT("W94")+INDIRECT("AE94")+INDIRECT("AM94")+INDIRECT("AU94")+INDIRECT("BC94")+INDIRECT("BK94")</f>
        <v>0</v>
      </c>
      <c r="J94" s="6">
        <f ca="1">INDIRECT("X94")+INDIRECT("AF94")+INDIRECT("AN94")+INDIRECT("AV94")+INDIRECT("BD94")+INDIRECT("BL94")</f>
        <v>0</v>
      </c>
      <c r="K94" s="6">
        <f ca="1">INDIRECT("Y94")+INDIRECT("AG94")+INDIRECT("AO94")+INDIRECT("AW94")+INDIRECT("BE94")+INDIRECT("BM94")</f>
        <v>0</v>
      </c>
      <c r="L94" s="6">
        <f ca="1">INDIRECT("Z94")+INDIRECT("AH94")+INDIRECT("AP94")+INDIRECT("AX94")+INDIRECT("BF94")+INDIRECT("BN94")</f>
        <v>0</v>
      </c>
      <c r="M94" s="6">
        <f ca="1">INDIRECT("AA94")+INDIRECT("AI94")+INDIRECT("AQ94")+INDIRECT("AY94")+INDIRECT("BG94")+INDIRECT("BO94")</f>
        <v>0</v>
      </c>
      <c r="N94" s="7">
        <f ca="1">INDIRECT("T94")+INDIRECT("U94")+INDIRECT("V94")+INDIRECT("W94")+INDIRECT("X94")+INDIRECT("Y94")+INDIRECT("Z94")+INDIRECT("AA94")</f>
        <v>7500</v>
      </c>
      <c r="O94" s="6">
        <f ca="1">INDIRECT("AB94")+INDIRECT("AC94")+INDIRECT("AD94")+INDIRECT("AE94")+INDIRECT("AF94")+INDIRECT("AG94")+INDIRECT("AH94")+INDIRECT("AI94")</f>
        <v>0</v>
      </c>
      <c r="P94" s="6">
        <f ca="1">INDIRECT("AJ94")+INDIRECT("AK94")+INDIRECT("AL94")+INDIRECT("AM94")+INDIRECT("AN94")+INDIRECT("AO94")+INDIRECT("AP94")+INDIRECT("AQ94")</f>
        <v>0</v>
      </c>
      <c r="Q94" s="6">
        <f ca="1">INDIRECT("AR94")+INDIRECT("AS94")+INDIRECT("AT94")+INDIRECT("AU94")+INDIRECT("AV94")+INDIRECT("AW94")+INDIRECT("AX94")+INDIRECT("AY94")</f>
        <v>0</v>
      </c>
      <c r="R94" s="6">
        <f ca="1">INDIRECT("AZ94")+INDIRECT("BA94")+INDIRECT("BB94")+INDIRECT("BC94")+INDIRECT("BD94")+INDIRECT("BE94")+INDIRECT("BF94")+INDIRECT("BG94")</f>
        <v>0</v>
      </c>
      <c r="S94" s="6">
        <f ca="1">INDIRECT("BH94")+INDIRECT("BI94")+INDIRECT("BJ94")+INDIRECT("BK94")+INDIRECT("BL94")+INDIRECT("BM94")+INDIRECT("BN94")+INDIRECT("BO94")</f>
        <v>0</v>
      </c>
      <c r="T94" s="28">
        <v>7500</v>
      </c>
      <c r="U94" s="29"/>
      <c r="V94" s="29"/>
      <c r="W94" s="29"/>
      <c r="X94" s="29"/>
      <c r="Y94" s="29"/>
      <c r="Z94" s="29"/>
      <c r="AA94" s="29"/>
      <c r="AB94" s="28"/>
      <c r="AC94" s="29"/>
      <c r="AD94" s="29"/>
      <c r="AE94" s="29"/>
      <c r="AF94" s="29"/>
      <c r="AG94" s="29"/>
      <c r="AH94" s="29"/>
      <c r="AI94" s="29"/>
      <c r="AJ94" s="28"/>
      <c r="AK94" s="29"/>
      <c r="AL94" s="29"/>
      <c r="AM94" s="29"/>
      <c r="AN94" s="29"/>
      <c r="AO94" s="29"/>
      <c r="AP94" s="29"/>
      <c r="AQ94" s="29"/>
      <c r="AR94" s="28"/>
      <c r="AS94" s="29"/>
      <c r="AT94" s="29"/>
      <c r="AU94" s="29"/>
      <c r="AV94" s="29"/>
      <c r="AW94" s="29"/>
      <c r="AX94" s="29"/>
      <c r="AY94" s="29"/>
      <c r="AZ94" s="28"/>
      <c r="BA94" s="29"/>
      <c r="BB94" s="29"/>
      <c r="BC94" s="29"/>
      <c r="BD94" s="29"/>
      <c r="BE94" s="29"/>
      <c r="BF94" s="29"/>
      <c r="BG94" s="29"/>
      <c r="BH94" s="28"/>
      <c r="BI94" s="29"/>
      <c r="BJ94" s="29"/>
      <c r="BK94" s="29"/>
      <c r="BL94" s="29"/>
      <c r="BM94" s="29"/>
      <c r="BN94" s="29"/>
      <c r="BO94" s="29"/>
      <c r="BP94" s="9">
        <v>0</v>
      </c>
      <c r="BQ94" s="1" t="s">
        <v>0</v>
      </c>
      <c r="BR94" s="1" t="s">
        <v>0</v>
      </c>
      <c r="BS94" s="1" t="s">
        <v>0</v>
      </c>
      <c r="BT94" s="1" t="s">
        <v>0</v>
      </c>
      <c r="BU94" s="1" t="s">
        <v>0</v>
      </c>
      <c r="BW94" s="1">
        <f ca="1">INDIRECT("T94")+2*INDIRECT("AB94")+3*INDIRECT("AJ94")+4*INDIRECT("AR94")+5*INDIRECT("AZ94")+6*INDIRECT("BH94")</f>
        <v>7500</v>
      </c>
      <c r="BX94" s="1">
        <v>7500</v>
      </c>
      <c r="BY94" s="1">
        <f ca="1">INDIRECT("U94")+2*INDIRECT("AC94")+3*INDIRECT("AK94")+4*INDIRECT("AS94")+5*INDIRECT("BA94")+6*INDIRECT("BI94")</f>
        <v>0</v>
      </c>
      <c r="BZ94" s="1">
        <v>0</v>
      </c>
      <c r="CA94" s="1">
        <f ca="1">INDIRECT("V94")+2*INDIRECT("AD94")+3*INDIRECT("AL94")+4*INDIRECT("AT94")+5*INDIRECT("BB94")+6*INDIRECT("BJ94")</f>
        <v>0</v>
      </c>
      <c r="CB94" s="1">
        <v>0</v>
      </c>
      <c r="CC94" s="1">
        <f ca="1">INDIRECT("W94")+2*INDIRECT("AE94")+3*INDIRECT("AM94")+4*INDIRECT("AU94")+5*INDIRECT("BC94")+6*INDIRECT("BK94")</f>
        <v>0</v>
      </c>
      <c r="CD94" s="1">
        <v>0</v>
      </c>
      <c r="CE94" s="1">
        <f ca="1">INDIRECT("X94")+2*INDIRECT("AF94")+3*INDIRECT("AN94")+4*INDIRECT("AV94")+5*INDIRECT("BD94")+6*INDIRECT("BL94")</f>
        <v>0</v>
      </c>
      <c r="CF94" s="1">
        <v>0</v>
      </c>
      <c r="CG94" s="1">
        <f ca="1">INDIRECT("Y94")+2*INDIRECT("AG94")+3*INDIRECT("AO94")+4*INDIRECT("AW94")+5*INDIRECT("BE94")+6*INDIRECT("BM94")</f>
        <v>0</v>
      </c>
      <c r="CH94" s="1">
        <v>0</v>
      </c>
      <c r="CI94" s="1">
        <f ca="1">INDIRECT("Z94")+2*INDIRECT("AH94")+3*INDIRECT("AP94")+4*INDIRECT("AX94")+5*INDIRECT("BF94")+6*INDIRECT("BN94")</f>
        <v>0</v>
      </c>
      <c r="CJ94" s="1">
        <v>0</v>
      </c>
      <c r="CK94" s="1">
        <f ca="1">INDIRECT("AA94")+2*INDIRECT("AI94")+3*INDIRECT("AQ94")+4*INDIRECT("AY94")+5*INDIRECT("BG94")+6*INDIRECT("BO94")</f>
        <v>0</v>
      </c>
      <c r="CL94" s="1">
        <v>0</v>
      </c>
      <c r="CM94" s="1">
        <f ca="1">INDIRECT("T94")+2*INDIRECT("U94")+3*INDIRECT("V94")+4*INDIRECT("W94")+5*INDIRECT("X94")+6*INDIRECT("Y94")+7*INDIRECT("Z94")+8*INDIRECT("AA94")</f>
        <v>7500</v>
      </c>
      <c r="CN94" s="1">
        <v>7500</v>
      </c>
      <c r="CO94" s="1">
        <f ca="1">INDIRECT("AB94")+2*INDIRECT("AC94")+3*INDIRECT("AD94")+4*INDIRECT("AE94")+5*INDIRECT("AF94")+6*INDIRECT("AG94")+7*INDIRECT("AH94")+8*INDIRECT("AI94")</f>
        <v>0</v>
      </c>
      <c r="CP94" s="1">
        <v>0</v>
      </c>
      <c r="CQ94" s="1">
        <f ca="1">INDIRECT("AJ94")+2*INDIRECT("AK94")+3*INDIRECT("AL94")+4*INDIRECT("AM94")+5*INDIRECT("AN94")+6*INDIRECT("AO94")+7*INDIRECT("AP94")+8*INDIRECT("AQ94")</f>
        <v>0</v>
      </c>
      <c r="CR94" s="1">
        <v>0</v>
      </c>
      <c r="CS94" s="1">
        <f ca="1">INDIRECT("AR94")+2*INDIRECT("AS94")+3*INDIRECT("AT94")+4*INDIRECT("AU94")+5*INDIRECT("AV94")+6*INDIRECT("AW94")+7*INDIRECT("AX94")+8*INDIRECT("AY94")</f>
        <v>0</v>
      </c>
      <c r="CT94" s="1">
        <v>0</v>
      </c>
      <c r="CU94" s="1">
        <f ca="1">INDIRECT("AZ94")+2*INDIRECT("BA94")+3*INDIRECT("BB94")+4*INDIRECT("BC94")+5*INDIRECT("BD94")+6*INDIRECT("BE94")+7*INDIRECT("BF94")+8*INDIRECT("BG94")</f>
        <v>0</v>
      </c>
      <c r="CV94" s="1">
        <v>0</v>
      </c>
      <c r="CW94" s="1">
        <f ca="1">INDIRECT("BH94")+2*INDIRECT("BI94")+3*INDIRECT("BJ94")+4*INDIRECT("BK94")+5*INDIRECT("BL94")+6*INDIRECT("BM94")+7*INDIRECT("BN94")+8*INDIRECT("BO94")</f>
        <v>0</v>
      </c>
      <c r="CX94" s="1">
        <v>0</v>
      </c>
    </row>
    <row r="95" spans="1:102" ht="11.25">
      <c r="A95" s="1" t="s">
        <v>0</v>
      </c>
      <c r="B95" s="1" t="s">
        <v>0</v>
      </c>
      <c r="C95" s="1" t="s">
        <v>0</v>
      </c>
      <c r="D95" s="1" t="s">
        <v>0</v>
      </c>
      <c r="E95" s="1" t="s">
        <v>57</v>
      </c>
      <c r="F95" s="7">
        <f ca="1">INDIRECT("T95")+INDIRECT("AB95")+INDIRECT("AJ95")+INDIRECT("AR95")+INDIRECT("AZ95")+INDIRECT("BH95")</f>
        <v>0</v>
      </c>
      <c r="G95" s="6">
        <f ca="1">INDIRECT("U95")+INDIRECT("AC95")+INDIRECT("AK95")+INDIRECT("AS95")+INDIRECT("BA95")+INDIRECT("BI95")</f>
        <v>29114</v>
      </c>
      <c r="H95" s="6">
        <f ca="1">INDIRECT("V95")+INDIRECT("AD95")+INDIRECT("AL95")+INDIRECT("AT95")+INDIRECT("BB95")+INDIRECT("BJ95")</f>
        <v>11371</v>
      </c>
      <c r="I95" s="6">
        <f ca="1">INDIRECT("W95")+INDIRECT("AE95")+INDIRECT("AM95")+INDIRECT("AU95")+INDIRECT("BC95")+INDIRECT("BK95")</f>
        <v>0</v>
      </c>
      <c r="J95" s="6">
        <f ca="1">INDIRECT("X95")+INDIRECT("AF95")+INDIRECT("AN95")+INDIRECT("AV95")+INDIRECT("BD95")+INDIRECT("BL95")</f>
        <v>0</v>
      </c>
      <c r="K95" s="6">
        <f ca="1">INDIRECT("Y95")+INDIRECT("AG95")+INDIRECT("AO95")+INDIRECT("AW95")+INDIRECT("BE95")+INDIRECT("BM95")</f>
        <v>0</v>
      </c>
      <c r="L95" s="6">
        <f ca="1">INDIRECT("Z95")+INDIRECT("AH95")+INDIRECT("AP95")+INDIRECT("AX95")+INDIRECT("BF95")+INDIRECT("BN95")</f>
        <v>0</v>
      </c>
      <c r="M95" s="6">
        <f ca="1">INDIRECT("AA95")+INDIRECT("AI95")+INDIRECT("AQ95")+INDIRECT("AY95")+INDIRECT("BG95")+INDIRECT("BO95")</f>
        <v>0</v>
      </c>
      <c r="N95" s="7">
        <f ca="1">INDIRECT("T95")+INDIRECT("U95")+INDIRECT("V95")+INDIRECT("W95")+INDIRECT("X95")+INDIRECT("Y95")+INDIRECT("Z95")+INDIRECT("AA95")</f>
        <v>29114</v>
      </c>
      <c r="O95" s="6">
        <f ca="1">INDIRECT("AB95")+INDIRECT("AC95")+INDIRECT("AD95")+INDIRECT("AE95")+INDIRECT("AF95")+INDIRECT("AG95")+INDIRECT("AH95")+INDIRECT("AI95")</f>
        <v>11371</v>
      </c>
      <c r="P95" s="6">
        <f ca="1">INDIRECT("AJ95")+INDIRECT("AK95")+INDIRECT("AL95")+INDIRECT("AM95")+INDIRECT("AN95")+INDIRECT("AO95")+INDIRECT("AP95")+INDIRECT("AQ95")</f>
        <v>0</v>
      </c>
      <c r="Q95" s="6">
        <f ca="1">INDIRECT("AR95")+INDIRECT("AS95")+INDIRECT("AT95")+INDIRECT("AU95")+INDIRECT("AV95")+INDIRECT("AW95")+INDIRECT("AX95")+INDIRECT("AY95")</f>
        <v>0</v>
      </c>
      <c r="R95" s="6">
        <f ca="1">INDIRECT("AZ95")+INDIRECT("BA95")+INDIRECT("BB95")+INDIRECT("BC95")+INDIRECT("BD95")+INDIRECT("BE95")+INDIRECT("BF95")+INDIRECT("BG95")</f>
        <v>0</v>
      </c>
      <c r="S95" s="6">
        <f ca="1">INDIRECT("BH95")+INDIRECT("BI95")+INDIRECT("BJ95")+INDIRECT("BK95")+INDIRECT("BL95")+INDIRECT("BM95")+INDIRECT("BN95")+INDIRECT("BO95")</f>
        <v>0</v>
      </c>
      <c r="T95" s="28"/>
      <c r="U95" s="29">
        <v>29114</v>
      </c>
      <c r="V95" s="29"/>
      <c r="W95" s="29"/>
      <c r="X95" s="29"/>
      <c r="Y95" s="29"/>
      <c r="Z95" s="29"/>
      <c r="AA95" s="29"/>
      <c r="AB95" s="28"/>
      <c r="AC95" s="29"/>
      <c r="AD95" s="29">
        <v>11371</v>
      </c>
      <c r="AE95" s="29"/>
      <c r="AF95" s="29"/>
      <c r="AG95" s="29"/>
      <c r="AH95" s="29"/>
      <c r="AI95" s="29"/>
      <c r="AJ95" s="28"/>
      <c r="AK95" s="29"/>
      <c r="AL95" s="29"/>
      <c r="AM95" s="29"/>
      <c r="AN95" s="29"/>
      <c r="AO95" s="29"/>
      <c r="AP95" s="29"/>
      <c r="AQ95" s="29"/>
      <c r="AR95" s="28"/>
      <c r="AS95" s="29"/>
      <c r="AT95" s="29"/>
      <c r="AU95" s="29"/>
      <c r="AV95" s="29"/>
      <c r="AW95" s="29"/>
      <c r="AX95" s="29"/>
      <c r="AY95" s="29"/>
      <c r="AZ95" s="28"/>
      <c r="BA95" s="29"/>
      <c r="BB95" s="29"/>
      <c r="BC95" s="29"/>
      <c r="BD95" s="29"/>
      <c r="BE95" s="29"/>
      <c r="BF95" s="29"/>
      <c r="BG95" s="29"/>
      <c r="BH95" s="28"/>
      <c r="BI95" s="29"/>
      <c r="BJ95" s="29"/>
      <c r="BK95" s="29"/>
      <c r="BL95" s="29"/>
      <c r="BM95" s="29"/>
      <c r="BN95" s="29"/>
      <c r="BO95" s="29"/>
      <c r="BP95" s="9">
        <v>0</v>
      </c>
      <c r="BQ95" s="1" t="s">
        <v>0</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29114</v>
      </c>
      <c r="BZ95" s="1">
        <v>29114</v>
      </c>
      <c r="CA95" s="1">
        <f ca="1">INDIRECT("V95")+2*INDIRECT("AD95")+3*INDIRECT("AL95")+4*INDIRECT("AT95")+5*INDIRECT("BB95")+6*INDIRECT("BJ95")</f>
        <v>22742</v>
      </c>
      <c r="CB95" s="1">
        <v>22742</v>
      </c>
      <c r="CC95" s="1">
        <f ca="1">INDIRECT("W95")+2*INDIRECT("AE95")+3*INDIRECT("AM95")+4*INDIRECT("AU95")+5*INDIRECT("BC95")+6*INDIRECT("BK95")</f>
        <v>0</v>
      </c>
      <c r="CD95" s="1">
        <v>0</v>
      </c>
      <c r="CE95" s="1">
        <f ca="1">INDIRECT("X95")+2*INDIRECT("AF95")+3*INDIRECT("AN95")+4*INDIRECT("AV95")+5*INDIRECT("BD95")+6*INDIRECT("BL95")</f>
        <v>0</v>
      </c>
      <c r="CF95" s="1">
        <v>0</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58228</v>
      </c>
      <c r="CN95" s="1">
        <v>58228</v>
      </c>
      <c r="CO95" s="1">
        <f ca="1">INDIRECT("AB95")+2*INDIRECT("AC95")+3*INDIRECT("AD95")+4*INDIRECT("AE95")+5*INDIRECT("AF95")+6*INDIRECT("AG95")+7*INDIRECT("AH95")+8*INDIRECT("AI95")</f>
        <v>34113</v>
      </c>
      <c r="CP95" s="1">
        <v>34113</v>
      </c>
      <c r="CQ95" s="1">
        <f ca="1">INDIRECT("AJ95")+2*INDIRECT("AK95")+3*INDIRECT("AL95")+4*INDIRECT("AM95")+5*INDIRECT("AN95")+6*INDIRECT("AO95")+7*INDIRECT("AP95")+8*INDIRECT("AQ95")</f>
        <v>0</v>
      </c>
      <c r="CR95" s="1">
        <v>0</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1" t="s">
        <v>0</v>
      </c>
      <c r="B96" s="1" t="s">
        <v>0</v>
      </c>
      <c r="C96" s="1" t="s">
        <v>0</v>
      </c>
      <c r="D96" s="1" t="s">
        <v>0</v>
      </c>
      <c r="E96" s="1" t="s">
        <v>10</v>
      </c>
      <c r="F96" s="7">
        <f ca="1">INDIRECT("T96")+INDIRECT("AB96")+INDIRECT("AJ96")+INDIRECT("AR96")+INDIRECT("AZ96")+INDIRECT("BH96")</f>
        <v>4000</v>
      </c>
      <c r="G96" s="6">
        <f ca="1">INDIRECT("U96")+INDIRECT("AC96")+INDIRECT("AK96")+INDIRECT("AS96")+INDIRECT("BA96")+INDIRECT("BI96")</f>
        <v>0</v>
      </c>
      <c r="H96" s="6">
        <f ca="1">INDIRECT("V96")+INDIRECT("AD96")+INDIRECT("AL96")+INDIRECT("AT96")+INDIRECT("BB96")+INDIRECT("BJ96")</f>
        <v>0</v>
      </c>
      <c r="I96" s="6">
        <f ca="1">INDIRECT("W96")+INDIRECT("AE96")+INDIRECT("AM96")+INDIRECT("AU96")+INDIRECT("BC96")+INDIRECT("BK96")</f>
        <v>0</v>
      </c>
      <c r="J96" s="6">
        <f ca="1">INDIRECT("X96")+INDIRECT("AF96")+INDIRECT("AN96")+INDIRECT("AV96")+INDIRECT("BD96")+INDIRECT("BL96")</f>
        <v>0</v>
      </c>
      <c r="K96" s="6">
        <f ca="1">INDIRECT("Y96")+INDIRECT("AG96")+INDIRECT("AO96")+INDIRECT("AW96")+INDIRECT("BE96")+INDIRECT("BM96")</f>
        <v>0</v>
      </c>
      <c r="L96" s="6">
        <f ca="1">INDIRECT("Z96")+INDIRECT("AH96")+INDIRECT("AP96")+INDIRECT("AX96")+INDIRECT("BF96")+INDIRECT("BN96")</f>
        <v>0</v>
      </c>
      <c r="M96" s="6">
        <f ca="1">INDIRECT("AA96")+INDIRECT("AI96")+INDIRECT("AQ96")+INDIRECT("AY96")+INDIRECT("BG96")+INDIRECT("BO96")</f>
        <v>0</v>
      </c>
      <c r="N96" s="7">
        <f ca="1">INDIRECT("T96")+INDIRECT("U96")+INDIRECT("V96")+INDIRECT("W96")+INDIRECT("X96")+INDIRECT("Y96")+INDIRECT("Z96")+INDIRECT("AA96")</f>
        <v>4000</v>
      </c>
      <c r="O96" s="6">
        <f ca="1">INDIRECT("AB96")+INDIRECT("AC96")+INDIRECT("AD96")+INDIRECT("AE96")+INDIRECT("AF96")+INDIRECT("AG96")+INDIRECT("AH96")+INDIRECT("AI96")</f>
        <v>0</v>
      </c>
      <c r="P96" s="6">
        <f ca="1">INDIRECT("AJ96")+INDIRECT("AK96")+INDIRECT("AL96")+INDIRECT("AM96")+INDIRECT("AN96")+INDIRECT("AO96")+INDIRECT("AP96")+INDIRECT("AQ96")</f>
        <v>0</v>
      </c>
      <c r="Q96" s="6">
        <f ca="1">INDIRECT("AR96")+INDIRECT("AS96")+INDIRECT("AT96")+INDIRECT("AU96")+INDIRECT("AV96")+INDIRECT("AW96")+INDIRECT("AX96")+INDIRECT("AY96")</f>
        <v>0</v>
      </c>
      <c r="R96" s="6">
        <f ca="1">INDIRECT("AZ96")+INDIRECT("BA96")+INDIRECT("BB96")+INDIRECT("BC96")+INDIRECT("BD96")+INDIRECT("BE96")+INDIRECT("BF96")+INDIRECT("BG96")</f>
        <v>0</v>
      </c>
      <c r="S96" s="6">
        <f ca="1">INDIRECT("BH96")+INDIRECT("BI96")+INDIRECT("BJ96")+INDIRECT("BK96")+INDIRECT("BL96")+INDIRECT("BM96")+INDIRECT("BN96")+INDIRECT("BO96")</f>
        <v>0</v>
      </c>
      <c r="T96" s="28">
        <v>4000</v>
      </c>
      <c r="U96" s="29"/>
      <c r="V96" s="29"/>
      <c r="W96" s="29"/>
      <c r="X96" s="29"/>
      <c r="Y96" s="29"/>
      <c r="Z96" s="29"/>
      <c r="AA96" s="29"/>
      <c r="AB96" s="28"/>
      <c r="AC96" s="29"/>
      <c r="AD96" s="29"/>
      <c r="AE96" s="29"/>
      <c r="AF96" s="29"/>
      <c r="AG96" s="29"/>
      <c r="AH96" s="29"/>
      <c r="AI96" s="29"/>
      <c r="AJ96" s="28"/>
      <c r="AK96" s="29"/>
      <c r="AL96" s="29"/>
      <c r="AM96" s="29"/>
      <c r="AN96" s="29"/>
      <c r="AO96" s="29"/>
      <c r="AP96" s="29"/>
      <c r="AQ96" s="29"/>
      <c r="AR96" s="28"/>
      <c r="AS96" s="29"/>
      <c r="AT96" s="29"/>
      <c r="AU96" s="29"/>
      <c r="AV96" s="29"/>
      <c r="AW96" s="29"/>
      <c r="AX96" s="29"/>
      <c r="AY96" s="29"/>
      <c r="AZ96" s="28"/>
      <c r="BA96" s="29"/>
      <c r="BB96" s="29"/>
      <c r="BC96" s="29"/>
      <c r="BD96" s="29"/>
      <c r="BE96" s="29"/>
      <c r="BF96" s="29"/>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4000</v>
      </c>
      <c r="BX96" s="1">
        <v>4000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0</v>
      </c>
      <c r="CF96" s="1">
        <v>0</v>
      </c>
      <c r="CG96" s="1">
        <f ca="1">INDIRECT("Y96")+2*INDIRECT("AG96")+3*INDIRECT("AO96")+4*INDIRECT("AW96")+5*INDIRECT("BE96")+6*INDIRECT("BM96")</f>
        <v>0</v>
      </c>
      <c r="CH96" s="1">
        <v>0</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4000</v>
      </c>
      <c r="CN96" s="1">
        <v>4000</v>
      </c>
      <c r="CO96" s="1">
        <f ca="1">INDIRECT("AB96")+2*INDIRECT("AC96")+3*INDIRECT("AD96")+4*INDIRECT("AE96")+5*INDIRECT("AF96")+6*INDIRECT("AG96")+7*INDIRECT("AH96")+8*INDIRECT("AI96")</f>
        <v>0</v>
      </c>
      <c r="CP96" s="1">
        <v>0</v>
      </c>
      <c r="CQ96" s="1">
        <f ca="1">INDIRECT("AJ96")+2*INDIRECT("AK96")+3*INDIRECT("AL96")+4*INDIRECT("AM96")+5*INDIRECT("AN96")+6*INDIRECT("AO96")+7*INDIRECT("AP96")+8*INDIRECT("AQ96")</f>
        <v>0</v>
      </c>
      <c r="CR96" s="1">
        <v>0</v>
      </c>
      <c r="CS96" s="1">
        <f ca="1">INDIRECT("AR96")+2*INDIRECT("AS96")+3*INDIRECT("AT96")+4*INDIRECT("AU96")+5*INDIRECT("AV96")+6*INDIRECT("AW96")+7*INDIRECT("AX96")+8*INDIRECT("AY96")</f>
        <v>0</v>
      </c>
      <c r="CT96" s="1">
        <v>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73" ht="11.25">
      <c r="A97" s="1" t="s">
        <v>0</v>
      </c>
      <c r="B97" s="1" t="s">
        <v>0</v>
      </c>
      <c r="C97" s="1" t="s">
        <v>0</v>
      </c>
      <c r="D97" s="1" t="s">
        <v>0</v>
      </c>
      <c r="E97" s="1" t="s">
        <v>11</v>
      </c>
      <c r="F97" s="7">
        <f>SUM(F86:F96)</f>
        <v>36944</v>
      </c>
      <c r="G97" s="6">
        <f>SUM(G86:G96)</f>
        <v>50114</v>
      </c>
      <c r="H97" s="6">
        <f>SUM(H86:H96)</f>
        <v>120039</v>
      </c>
      <c r="I97" s="6">
        <f>SUM(I86:I96)</f>
        <v>64756</v>
      </c>
      <c r="J97" s="6">
        <f>SUM(J86:J96)</f>
        <v>0</v>
      </c>
      <c r="K97" s="6">
        <f>SUM(K86:K96)</f>
        <v>0</v>
      </c>
      <c r="L97" s="6">
        <f>SUM(L86:L96)</f>
        <v>0</v>
      </c>
      <c r="M97" s="6">
        <f>SUM(M86:M96)</f>
        <v>0</v>
      </c>
      <c r="N97" s="7">
        <f>SUM(N86:N96)</f>
        <v>68200</v>
      </c>
      <c r="O97" s="6">
        <f>SUM(O86:O96)</f>
        <v>165950</v>
      </c>
      <c r="P97" s="6">
        <f>SUM(P86:P96)</f>
        <v>4607</v>
      </c>
      <c r="Q97" s="6">
        <f>SUM(Q86:Q96)</f>
        <v>12246</v>
      </c>
      <c r="R97" s="6">
        <f>SUM(R86:R96)</f>
        <v>2005</v>
      </c>
      <c r="S97" s="6">
        <f>SUM(S86:S96)</f>
        <v>18845</v>
      </c>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1:73" ht="11.25">
      <c r="A98" s="37"/>
      <c r="B98" s="37"/>
      <c r="C98" s="37" t="s">
        <v>0</v>
      </c>
      <c r="D98" s="37" t="s">
        <v>0</v>
      </c>
      <c r="E98" s="37" t="s">
        <v>0</v>
      </c>
      <c r="F98" s="38"/>
      <c r="G98" s="39"/>
      <c r="H98" s="39"/>
      <c r="I98" s="39"/>
      <c r="J98" s="39"/>
      <c r="K98" s="39"/>
      <c r="L98" s="39"/>
      <c r="M98" s="39"/>
      <c r="N98" s="38"/>
      <c r="O98" s="39"/>
      <c r="P98" s="39"/>
      <c r="Q98" s="39"/>
      <c r="R98" s="39"/>
      <c r="S98" s="39"/>
      <c r="T98" s="40"/>
      <c r="U98" s="41"/>
      <c r="V98" s="41"/>
      <c r="W98" s="41"/>
      <c r="X98" s="41"/>
      <c r="Y98" s="41"/>
      <c r="Z98" s="41"/>
      <c r="AA98" s="41"/>
      <c r="AB98" s="40"/>
      <c r="AC98" s="41"/>
      <c r="AD98" s="41"/>
      <c r="AE98" s="41"/>
      <c r="AF98" s="41"/>
      <c r="AG98" s="41"/>
      <c r="AH98" s="41"/>
      <c r="AI98" s="41"/>
      <c r="AJ98" s="40"/>
      <c r="AK98" s="41"/>
      <c r="AL98" s="41"/>
      <c r="AM98" s="41"/>
      <c r="AN98" s="41"/>
      <c r="AO98" s="41"/>
      <c r="AP98" s="41"/>
      <c r="AQ98" s="41"/>
      <c r="AR98" s="40"/>
      <c r="AS98" s="41"/>
      <c r="AT98" s="41"/>
      <c r="AU98" s="41"/>
      <c r="AV98" s="41"/>
      <c r="AW98" s="41"/>
      <c r="AX98" s="41"/>
      <c r="AY98" s="41"/>
      <c r="AZ98" s="40"/>
      <c r="BA98" s="41"/>
      <c r="BB98" s="41"/>
      <c r="BC98" s="41"/>
      <c r="BD98" s="41"/>
      <c r="BE98" s="41"/>
      <c r="BF98" s="41"/>
      <c r="BG98" s="41"/>
      <c r="BH98" s="40"/>
      <c r="BI98" s="41"/>
      <c r="BJ98" s="41"/>
      <c r="BK98" s="41"/>
      <c r="BL98" s="41"/>
      <c r="BM98" s="41"/>
      <c r="BN98" s="41"/>
      <c r="BO98" s="42"/>
      <c r="BP98" s="9"/>
      <c r="BT98" s="1" t="s">
        <v>0</v>
      </c>
      <c r="BU98" s="1" t="s">
        <v>0</v>
      </c>
    </row>
    <row r="101" spans="5:13" ht="11.25">
      <c r="E101" s="3" t="s">
        <v>114</v>
      </c>
      <c r="F101" s="5">
        <f>SUMIF($BQ4:$BQ98,"=RIP",F4:F98)</f>
        <v>34115</v>
      </c>
      <c r="G101" s="5">
        <f aca="true" t="shared" si="0" ref="G101:M101">SUMIF($BQ4:$BQ98,"=RIP",G4:G98)</f>
        <v>33185</v>
      </c>
      <c r="H101" s="5">
        <f t="shared" si="0"/>
        <v>89068</v>
      </c>
      <c r="I101" s="5">
        <f t="shared" si="0"/>
        <v>46212</v>
      </c>
      <c r="J101" s="5">
        <f t="shared" si="0"/>
        <v>33876</v>
      </c>
      <c r="K101" s="5">
        <f t="shared" si="0"/>
        <v>90693</v>
      </c>
      <c r="L101" s="5">
        <f t="shared" si="0"/>
        <v>0</v>
      </c>
      <c r="M101" s="5">
        <f t="shared" si="0"/>
        <v>0</v>
      </c>
    </row>
    <row r="102" spans="5:13" ht="11.25">
      <c r="E102" s="3" t="s">
        <v>115</v>
      </c>
      <c r="F102" s="5">
        <f>SUMIF($BT4:$BT98,"=GARVEE",F4:F98)</f>
        <v>0</v>
      </c>
      <c r="G102" s="5">
        <f aca="true" t="shared" si="1" ref="G102:M102">SUMIF($BT4:$BT98,"=GARVEE",G4:G98)</f>
        <v>0</v>
      </c>
      <c r="H102" s="5">
        <f t="shared" si="1"/>
        <v>0</v>
      </c>
      <c r="I102" s="5">
        <f t="shared" si="1"/>
        <v>17000</v>
      </c>
      <c r="J102" s="5">
        <f t="shared" si="1"/>
        <v>17000</v>
      </c>
      <c r="K102" s="5">
        <f t="shared" si="1"/>
        <v>17000</v>
      </c>
      <c r="L102" s="5">
        <f t="shared" si="1"/>
        <v>0</v>
      </c>
      <c r="M102" s="5">
        <f t="shared" si="1"/>
        <v>0</v>
      </c>
    </row>
    <row r="103" spans="5:13" ht="11.25">
      <c r="E103" s="3" t="s">
        <v>116</v>
      </c>
      <c r="F103" s="5">
        <f>SUMIF($BR4:$BR98,"=X",F4:F98)</f>
        <v>0</v>
      </c>
      <c r="G103" s="5">
        <f aca="true" t="shared" si="2" ref="G103:M103">SUMIF($BR4:$BR98,"=X",G4:G98)</f>
        <v>0</v>
      </c>
      <c r="H103" s="5">
        <f t="shared" si="2"/>
        <v>0</v>
      </c>
      <c r="I103" s="5">
        <f t="shared" si="2"/>
        <v>0</v>
      </c>
      <c r="J103" s="5">
        <f t="shared" si="2"/>
        <v>0</v>
      </c>
      <c r="K103" s="5">
        <f t="shared" si="2"/>
        <v>0</v>
      </c>
      <c r="L103" s="5">
        <f t="shared" si="2"/>
        <v>0</v>
      </c>
      <c r="M103" s="5">
        <f t="shared" si="2"/>
        <v>0</v>
      </c>
    </row>
    <row r="104" spans="5:13" ht="11.25">
      <c r="E104" s="3" t="s">
        <v>117</v>
      </c>
      <c r="F104" s="5">
        <f>SUMIF($BU4:$BU98,"=X",AJ4:AJ98)+SUMIF($BU4:$BU98,"=X",AR4:AR98)+SUMIF($BU4:$BU98,"=X",AZ4:AZ98)+SUMIF($BU4:$BU98,"=X",BH4:BH98)</f>
        <v>17479</v>
      </c>
      <c r="G104" s="5">
        <f>SUMIF($BU4:$BU98,"=X",AK4:AK98)+SUMIF($BU4:$BU98,"=X",AS4:AS98)+SUMIF($BU4:$BU98,"=X",BA4:BA98)+SUMIF($BU4:$BU98,"=X",BI4:BI98)</f>
        <v>18185</v>
      </c>
      <c r="H104" s="5"/>
      <c r="I104" s="5"/>
      <c r="J104" s="5"/>
      <c r="K104" s="5"/>
      <c r="L104" s="5"/>
      <c r="M104" s="5"/>
    </row>
    <row r="105" spans="5:13" ht="11.25">
      <c r="E105" s="3" t="s">
        <v>118</v>
      </c>
      <c r="F105" s="5">
        <f>SUMIF($BU4:$BU98,"=X",T4:T98)</f>
        <v>16636</v>
      </c>
      <c r="G105" s="5">
        <f>SUMIF($BU4:$BU98,"=X",U4:U98)</f>
        <v>15000</v>
      </c>
      <c r="H105" s="5"/>
      <c r="I105" s="5"/>
      <c r="J105" s="5"/>
      <c r="K105" s="5"/>
      <c r="L105" s="5"/>
      <c r="M105" s="5"/>
    </row>
    <row r="106" spans="5:13" ht="11.25">
      <c r="E106" s="3" t="s">
        <v>119</v>
      </c>
      <c r="F106" s="5">
        <f>F101-F102-F103-F104-F105</f>
        <v>0</v>
      </c>
      <c r="G106" s="5">
        <f aca="true" t="shared" si="3" ref="G106:M106">G101-G102-G103-G104-G105</f>
        <v>0</v>
      </c>
      <c r="H106" s="5">
        <f t="shared" si="3"/>
        <v>89068</v>
      </c>
      <c r="I106" s="5">
        <f t="shared" si="3"/>
        <v>29212</v>
      </c>
      <c r="J106" s="5">
        <f t="shared" si="3"/>
        <v>16876</v>
      </c>
      <c r="K106" s="5">
        <f t="shared" si="3"/>
        <v>73693</v>
      </c>
      <c r="L106" s="5">
        <f t="shared" si="3"/>
        <v>0</v>
      </c>
      <c r="M106" s="5">
        <f t="shared" si="3"/>
        <v>0</v>
      </c>
    </row>
    <row r="108" spans="9:11" ht="11.25">
      <c r="I108" s="1">
        <f>SUM(F106:I106)</f>
        <v>118280</v>
      </c>
      <c r="J108" s="1">
        <f>J106</f>
        <v>16876</v>
      </c>
      <c r="K108" s="1">
        <f>K106</f>
        <v>73693</v>
      </c>
    </row>
  </sheetData>
  <sheetProtection password="CB9B" sheet="1" objects="1" scenarios="1"/>
  <conditionalFormatting sqref="F4:F9 F12 F15 F18 F21:F22 F25:F27 F30:F31 F34:F35 F38:F39 F42:F49 F52 F55:F57 F60 F63:F68 F71:F73 F76:F77 F80 F83 F86:F96">
    <cfRule type="expression" priority="1" dxfId="0" stopIfTrue="1">
      <formula>BW4&lt;&gt;BX4</formula>
    </cfRule>
  </conditionalFormatting>
  <conditionalFormatting sqref="G4:G9 G12 G15 G18 G21:G22 G25:G27 G30:G31 G34:G35 G38:G39 G42:G49 G52 G55:G57 G60 G63:G68 G71:G73 G76:G77 G80 G83 G86:G96">
    <cfRule type="expression" priority="2" dxfId="0" stopIfTrue="1">
      <formula>BY4&lt;&gt;BZ4</formula>
    </cfRule>
  </conditionalFormatting>
  <conditionalFormatting sqref="H4:H9 H12 H15 H18 H21:H22 H25:H27 H30:H31 H34:H35 H38:H39 H42:H49 H52 H55:H57 H60 H63:H68 H71:H73 H76:H77 H80 H83 H86:H96">
    <cfRule type="expression" priority="3" dxfId="0" stopIfTrue="1">
      <formula>CA4&lt;&gt;CB4</formula>
    </cfRule>
  </conditionalFormatting>
  <conditionalFormatting sqref="I4:I9 I12 I15 I18 I21:I22 I25:I27 I30:I31 I34:I35 I38:I39 I42:I49 I52 I55:I57 I60 I63:I68 I71:I73 I76:I77 I80 I83 I86:I96">
    <cfRule type="expression" priority="4" dxfId="0" stopIfTrue="1">
      <formula>CC4&lt;&gt;CD4</formula>
    </cfRule>
  </conditionalFormatting>
  <conditionalFormatting sqref="J4:J9 J12 J15 J18 J21:J22 J25:J27 J30:J31 J34:J35 J38:J39 J42:J49 J52 J55:J57 J60 J63:J68 J71:J73 J76:J77 J80 J83 J86:J96">
    <cfRule type="expression" priority="5" dxfId="0" stopIfTrue="1">
      <formula>CE4&lt;&gt;CF4</formula>
    </cfRule>
  </conditionalFormatting>
  <conditionalFormatting sqref="K4:K9 K12 K15 K18 K21:K22 K25:K27 K30:K31 K34:K35 K38:K39 K42:K49 K52 K55:K57 K60 K63:K68 K71:K73 K76:K77 K80 K83 K86:K96">
    <cfRule type="expression" priority="6" dxfId="0" stopIfTrue="1">
      <formula>CG4&lt;&gt;CH4</formula>
    </cfRule>
  </conditionalFormatting>
  <conditionalFormatting sqref="L4:L9 L12 L15 L18 L21:L22 L25:L27 L30:L31 L34:L35 L38:L39 L42:L49 L52 L55:L57 L60 L63:L68 L71:L73 L76:L77 L80 L83 L86:L96">
    <cfRule type="expression" priority="7" dxfId="0" stopIfTrue="1">
      <formula>CI4&lt;&gt;CJ4</formula>
    </cfRule>
  </conditionalFormatting>
  <conditionalFormatting sqref="M4:M9 M12 M15 M18 M21:M22 M25:M27 M30:M31 M34:M35 M38:M39 M42:M49 M52 M55:M57 M60 M63:M68 M71:M73 M76:M77 M80 M83 M86:M96">
    <cfRule type="expression" priority="8" dxfId="0" stopIfTrue="1">
      <formula>CK4&lt;&gt;CL4</formula>
    </cfRule>
  </conditionalFormatting>
  <conditionalFormatting sqref="N4:N9 N12 N15 N18 N21:N22 N25:N27 N30:N31 N34:N35 N38:N39 N42:N49 N52 N55:N57 N60 N63:N68 N71:N73 N76:N77 N80 N83 N86:N96">
    <cfRule type="expression" priority="9" dxfId="0" stopIfTrue="1">
      <formula>CM4&lt;&gt;CN4</formula>
    </cfRule>
  </conditionalFormatting>
  <conditionalFormatting sqref="O4:O9 O12 O15 O18 O21:O22 O25:O27 O30:O31 O34:O35 O38:O39 O42:O49 O52 O55:O57 O60 O63:O68 O71:O73 O76:O77 O80 O83 O86:O96">
    <cfRule type="expression" priority="10" dxfId="0" stopIfTrue="1">
      <formula>CO4&lt;&gt;CP4</formula>
    </cfRule>
  </conditionalFormatting>
  <conditionalFormatting sqref="P4:P9 P12 P15 P18 P21:P22 P25:P27 P30:P31 P34:P35 P38:P39 P42:P49 P52 P55:P57 P60 P63:P68 P71:P73 P76:P77 P80 P83 P86:P96">
    <cfRule type="expression" priority="11" dxfId="0" stopIfTrue="1">
      <formula>CQ4&lt;&gt;CR4</formula>
    </cfRule>
  </conditionalFormatting>
  <conditionalFormatting sqref="Q4:Q9 Q12 Q15 Q18 Q21:Q22 Q25:Q27 Q30:Q31 Q34:Q35 Q38:Q39 Q42:Q49 Q52 Q55:Q57 Q60 Q63:Q68 Q71:Q73 Q76:Q77 Q80 Q83 Q86:Q96">
    <cfRule type="expression" priority="12" dxfId="0" stopIfTrue="1">
      <formula>CS4&lt;&gt;CT4</formula>
    </cfRule>
  </conditionalFormatting>
  <conditionalFormatting sqref="R4:R9 R12 R15 R18 R21:R22 R25:R27 R30:R31 R34:R35 R38:R39 R42:R49 R52 R55:R57 R60 R63:R68 R71:R73 R76:R77 R80 R83 R86:R96">
    <cfRule type="expression" priority="13" dxfId="0" stopIfTrue="1">
      <formula>CU4&lt;&gt;CV4</formula>
    </cfRule>
  </conditionalFormatting>
  <conditionalFormatting sqref="S4:S9 S12 S15 S18 S21:S22 S25:S27 S30:S31 S34:S35 S38:S39 S42:S49 S52 S55:S57 S60 S63:S68 S71:S73 S76:S77 S80 S83 S86:S96">
    <cfRule type="expression" priority="14" dxfId="0" stopIfTrue="1">
      <formula>CW4&lt;&gt;CX4</formula>
    </cfRule>
  </conditionalFormatting>
  <dataValidations count="142">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9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9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ErrorMessage="1" errorTitle="Maximum Dollar Input Exceeded" error="The maximum input value is $999,999 (x $1000), basically one billion dollars.  Please revise your figures." sqref="T6:BO6">
      <formula1>0</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BJ30:BO30 AL30:AQ30 AT30:AY30 BB30:BG30 V30:AI3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0:AK30 AR30:AS30 AZ30:BA30 BH30:BI3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0:U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BJ38:BO38 AL38:AQ38 AT38:AY38 BB38:BG38 V38:AI3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8:AK38 AR38:AS38 AZ38:BA38 BH38:BI3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8:U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ErrorMessage="1" errorTitle="Maximum Dollar Input Exceeded" error="The maximum input value is $999,999 (x $1000), basically one billion dollars.  Please revise your figures." sqref="BJ43:BO43 AL43:AQ43 AT43:AY43 BB43:BG43 V43:AI4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3:AK43 AR43:AS43 AZ43:BA43 BH43:BI4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3:U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BJ52:BO52 AL52:AQ52 AT52:AY52 BB52:BG52 V52:AI5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2:AK52 AR52:AS52 AZ52:BA52 BH52:BI5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2:U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BJ55:BO55 AL55:AQ55 AT55:AY55 BB55:BG55 V55:AI5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5:AK55 AR55:AS55 AZ55:BA55 BH55:BI5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5:U55">
      <formula1>0</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ErrorMessage="1" errorTitle="Maximum Dollar Input Exceeded" error="The maximum input value is $999,999 (x $1000), basically one billion dollars.  Please revise your figures." sqref="BJ60:BO60 AL60:AQ60 AT60:AY60 BB60:BG60 V60:AI6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0:AK60 AR60:AS60 AZ60:BA60 BH60:BI6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0:U60">
      <formula1>0</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ErrorMessage="1" errorTitle="Maximum Dollar Input Exceeded" error="The maximum input value is $999,999 (x $1000), basically one billion dollars.  Please revise your figures." sqref="BJ63:BO63 AL63:AQ63 AT63:AY63 BB63:BG63 V63:AI6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3:AK63 AR63:AS63 AZ63:BA63 BH63:BI6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3:U63">
      <formula1>0</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ErrorMessage="1" errorTitle="Maximum Dollar Input Exceeded" error="The maximum input value is $999,999 (x $1000), basically one billion dollars.  Please revise your figures." sqref="T67:BO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BJ71:BO71 AL71:AQ71 AT71:AY71 BB71:BG71 V71:AI7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1:AK71 AR71:AS71 AZ71:BA71 BH71:BI7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1:U71">
      <formula1>0</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BJ76:BO76 AL76:AQ76 AT76:AY76 BB76:BG76 V76:AI7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6:AK76 AR76:AS76 AZ76:BA76 BH76:BI7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6:U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BJ80:BO80 AL80:AQ80 AT80:AY80 BB80:BG80 V80:AI8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0:AK80 AR80:AS80 AZ80:BA80 BH80:BI8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0:U80">
      <formula1>0</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ErrorMessage="1" errorTitle="Maximum Dollar Input Exceeded" error="The maximum input value is $999,999 (x $1000), basically one billion dollars.  Please revise your figures." sqref="BJ83:BO83 AL83:AQ83 AT83:AY83 BB83:BG83 V83:AI8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3:AK83 AR83:AS83 AZ83:BA83 BH83:BI8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3:U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ErrorMessage="1" errorTitle="Maximum Dollar Input Exceeded" error="The maximum input value is $999,999 (x $1000), basically one billion dollars.  Please revise your figures." sqref="BJ87:BO87 AL87:AQ87 AT87:AY87 BB87:BG87 V87:AI8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7:AK87 AR87:AS87 AZ87:BA87 BH87:BI8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7:U87">
      <formula1>0</formula1>
      <formula2>999999</formula2>
    </dataValidation>
    <dataValidation type="whole" showErrorMessage="1" errorTitle="Maximum Dollar Input Exceeded" error="The maximum input value is $999,999 (x $1000), basically one billion dollars.  Please revise your figures." sqref="T88:BO88">
      <formula1>0</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ErrorMessage="1" errorTitle="Maximum Dollar Input Exceeded" error="The maximum input value is $999,999 (x $1000), basically one billion dollars.  Please revise your figures." sqref="T90:BO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ErrorMessage="1" errorTitle="Maximum Dollar Input Exceeded" error="The maximum input value is $999,999 (x $1000), basically one billion dollars.  Please revise your figures." sqref="T93:BO93">
      <formula1>0</formula1>
      <formula2>999999</formula2>
    </dataValidation>
    <dataValidation type="whole" showErrorMessage="1" errorTitle="Maximum Dollar Input Exceeded" error="The maximum input value is $999,999 (x $1000), basically one billion dollars.  Please revise your figures." sqref="T94:BO94">
      <formula1>0</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s>
  <printOptions gridLines="1"/>
  <pageMargins left="0.25" right="0.25" top="0.75" bottom="0.5" header="0.25" footer="0.25"/>
  <pageSetup blackAndWhite="1" fitToHeight="100" fitToWidth="1" horizontalDpi="600" verticalDpi="600" orientation="landscape" scale="82"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2003-11-25T22:33:52Z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