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Inventory'!$A$1:$S$76</definedName>
    <definedName name="_xlnm.Print_Titles" localSheetId="1">'Project Inventory'!$1:$3</definedName>
  </definedNames>
  <calcPr fullCalcOnLoad="1"/>
</workbook>
</file>

<file path=xl/sharedStrings.xml><?xml version="1.0" encoding="utf-8"?>
<sst xmlns="http://schemas.openxmlformats.org/spreadsheetml/2006/main" count="686" uniqueCount="130">
  <si>
    <t/>
  </si>
  <si>
    <t>SHA</t>
  </si>
  <si>
    <t>Redding, City of</t>
  </si>
  <si>
    <t>RIP</t>
  </si>
  <si>
    <t>1A1200</t>
  </si>
  <si>
    <t>Cypress A - Widen Bridge over Sac. River</t>
  </si>
  <si>
    <t>Local HBRR</t>
  </si>
  <si>
    <t>TOTAL</t>
  </si>
  <si>
    <t>1A1300</t>
  </si>
  <si>
    <t>Cypress B - Widen Bridge Approaches</t>
  </si>
  <si>
    <t>454414</t>
  </si>
  <si>
    <t>Shasta View Drive Extension</t>
  </si>
  <si>
    <t>455874</t>
  </si>
  <si>
    <t>South Bonnyview Widening</t>
  </si>
  <si>
    <t>Loc Funds (LTF)</t>
  </si>
  <si>
    <t>455884</t>
  </si>
  <si>
    <t>Downtown Mall Circulation Improvements</t>
  </si>
  <si>
    <t>Future Need</t>
  </si>
  <si>
    <t>455894</t>
  </si>
  <si>
    <t>Downtown Railroad Congestion Relief</t>
  </si>
  <si>
    <t>Shasta County</t>
  </si>
  <si>
    <t>455914</t>
  </si>
  <si>
    <t>Replace various bridges</t>
  </si>
  <si>
    <t>Shasta County RTPA</t>
  </si>
  <si>
    <t>455854</t>
  </si>
  <si>
    <t>Planning, programming and monitoring</t>
  </si>
  <si>
    <t>151</t>
  </si>
  <si>
    <t>Shasta Lake, City of</t>
  </si>
  <si>
    <t>455904</t>
  </si>
  <si>
    <t>R5.8/6.3</t>
  </si>
  <si>
    <t>Shasta Dam Blvd. Improvements</t>
  </si>
  <si>
    <t>Local HES</t>
  </si>
  <si>
    <t>Loc Funds (CITY)</t>
  </si>
  <si>
    <t>273</t>
  </si>
  <si>
    <t>Anderson, City of</t>
  </si>
  <si>
    <t>CO</t>
  </si>
  <si>
    <t>X</t>
  </si>
  <si>
    <t>39370</t>
  </si>
  <si>
    <t>6.9/6.9</t>
  </si>
  <si>
    <t>Ox Yoke Road Improvements</t>
  </si>
  <si>
    <t>CT Minor Pgm.</t>
  </si>
  <si>
    <t>Caltrans</t>
  </si>
  <si>
    <t>328020</t>
  </si>
  <si>
    <t>R16.7/17.0</t>
  </si>
  <si>
    <t>Redding Downtown Couplets</t>
  </si>
  <si>
    <t>299</t>
  </si>
  <si>
    <t>270310</t>
  </si>
  <si>
    <t>0.0/R7.4</t>
  </si>
  <si>
    <t>Buckhorn Grade - Environmental Only</t>
  </si>
  <si>
    <t>RIP (HUM)</t>
  </si>
  <si>
    <t>IIP</t>
  </si>
  <si>
    <t>328010</t>
  </si>
  <si>
    <t>R24.8/R25.7</t>
  </si>
  <si>
    <t>Redding Auxiliary Lane &amp; Bridge Widening</t>
  </si>
  <si>
    <t>38840K</t>
  </si>
  <si>
    <t>R24.4/R25.9</t>
  </si>
  <si>
    <t>Liberty to I-5 aux. lane and bridge widen</t>
  </si>
  <si>
    <t>44</t>
  </si>
  <si>
    <t>36840K</t>
  </si>
  <si>
    <t>R3.6/R7.0</t>
  </si>
  <si>
    <t>Stillwater</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</si>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</sst>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104</v>
      </c>
    </row>
    <row r="3" ht="12.75">
      <c r="B3" s="43"/>
    </row>
    <row r="4" ht="12.75">
      <c r="B4" s="46" t="s">
        <v>105</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108</v>
      </c>
    </row>
    <row r="7" ht="12.75">
      <c r="B7" s="50" t="s">
        <v>109</v>
      </c>
    </row>
    <row r="8" ht="12.75">
      <c r="B8" s="50" t="s">
        <v>110</v>
      </c>
    </row>
    <row r="9" ht="25.5">
      <c r="B9" s="50" t="s">
        <v>111</v>
      </c>
    </row>
    <row r="10" ht="12.75">
      <c r="B10" s="48"/>
    </row>
    <row r="11" ht="12.75">
      <c r="B11" s="49" t="s">
        <v>112</v>
      </c>
    </row>
    <row r="12" ht="12.75">
      <c r="B12" s="50" t="s">
        <v>113</v>
      </c>
    </row>
    <row r="13" ht="12.75">
      <c r="B13" s="50" t="s">
        <v>114</v>
      </c>
    </row>
    <row r="14" ht="12.75">
      <c r="B14" s="50" t="s">
        <v>115</v>
      </c>
    </row>
    <row r="15" ht="12.75">
      <c r="B15" s="48"/>
    </row>
    <row r="16" ht="12.75">
      <c r="B16" s="51" t="s">
        <v>116</v>
      </c>
    </row>
    <row r="17" ht="25.5">
      <c r="B17" s="48" t="s">
        <v>117</v>
      </c>
    </row>
    <row r="18" ht="12.75">
      <c r="B18" s="48" t="s">
        <v>118</v>
      </c>
    </row>
    <row r="19" ht="12.75">
      <c r="B19" s="48" t="s">
        <v>119</v>
      </c>
    </row>
    <row r="20" ht="25.5">
      <c r="B20" s="48" t="s">
        <v>120</v>
      </c>
    </row>
    <row r="21" ht="12.75">
      <c r="B21" s="48"/>
    </row>
    <row r="22" ht="38.25">
      <c r="B22" s="48" t="s">
        <v>121</v>
      </c>
    </row>
    <row r="23" ht="12.75">
      <c r="B23" s="48"/>
    </row>
    <row r="24" ht="12.75">
      <c r="B24" s="52" t="s">
        <v>122</v>
      </c>
    </row>
    <row r="25" ht="12.75">
      <c r="B25" s="48"/>
    </row>
    <row r="26" ht="12.75">
      <c r="B26" s="46" t="s">
        <v>123</v>
      </c>
    </row>
    <row r="27" ht="12.75">
      <c r="B27" s="53" t="s">
        <v>124</v>
      </c>
    </row>
    <row r="28" ht="12.75">
      <c r="B28" s="53" t="s">
        <v>125</v>
      </c>
    </row>
    <row r="29" ht="12.75">
      <c r="B29" s="53" t="s">
        <v>126</v>
      </c>
    </row>
    <row r="30" ht="12.75">
      <c r="B30" s="53" t="s">
        <v>127</v>
      </c>
    </row>
    <row r="31" ht="12.75">
      <c r="B31" s="53" t="s">
        <v>128</v>
      </c>
    </row>
    <row r="32" ht="12.75">
      <c r="B32" s="43"/>
    </row>
    <row r="33" ht="12.75">
      <c r="B33" s="43"/>
    </row>
    <row r="34" ht="12.75">
      <c r="B34" s="43"/>
    </row>
    <row r="35" ht="13.5" thickBot="1">
      <c r="B35" s="44"/>
    </row>
    <row r="36" ht="13.5" thickTop="1">
      <c r="B36" s="54" t="s">
        <v>129</v>
      </c>
    </row>
    <row r="100" spans="7:8" ht="12.75">
      <c r="G100" t="s">
        <v>106</v>
      </c>
      <c r="H100" t="s">
        <v>107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78"/>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140625" style="1" bestFit="1" customWidth="1"/>
    <col min="2" max="2" width="6.7109375" style="1" bestFit="1" customWidth="1"/>
    <col min="3" max="3" width="9.421875" style="1" bestFit="1" customWidth="1"/>
    <col min="4" max="4" width="30.140625" style="1" bestFit="1" customWidth="1"/>
    <col min="5" max="5" width="13.140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20</v>
      </c>
      <c r="B1" s="10"/>
      <c r="C1" s="10"/>
      <c r="D1" s="10"/>
      <c r="E1" s="10"/>
      <c r="F1" s="10"/>
      <c r="G1" s="10"/>
      <c r="H1" s="10"/>
      <c r="I1" s="10"/>
      <c r="J1" s="10"/>
      <c r="K1" s="10"/>
      <c r="L1" s="10"/>
      <c r="M1" s="10"/>
      <c r="N1" s="10"/>
      <c r="O1" s="10"/>
      <c r="P1" s="10"/>
      <c r="Q1" s="10"/>
      <c r="R1" s="10"/>
      <c r="S1" s="10"/>
      <c r="T1" s="12" t="s">
        <v>90</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62</v>
      </c>
      <c r="C2" s="14" t="s">
        <v>63</v>
      </c>
      <c r="D2" s="14" t="s">
        <v>65</v>
      </c>
      <c r="E2" s="14"/>
      <c r="F2" s="15" t="s">
        <v>88</v>
      </c>
      <c r="G2" s="16"/>
      <c r="H2" s="16"/>
      <c r="I2" s="16"/>
      <c r="J2" s="16"/>
      <c r="K2" s="16"/>
      <c r="L2" s="16"/>
      <c r="M2" s="16"/>
      <c r="N2" s="15" t="s">
        <v>89</v>
      </c>
      <c r="O2" s="16"/>
      <c r="P2" s="16"/>
      <c r="Q2" s="16"/>
      <c r="R2" s="16"/>
      <c r="S2" s="16"/>
      <c r="T2" s="15" t="s">
        <v>76</v>
      </c>
      <c r="U2" s="16"/>
      <c r="V2" s="16"/>
      <c r="W2" s="16"/>
      <c r="X2" s="16"/>
      <c r="Y2" s="16"/>
      <c r="Z2" s="16"/>
      <c r="AA2" s="16"/>
      <c r="AB2" s="15" t="s">
        <v>77</v>
      </c>
      <c r="AC2" s="16"/>
      <c r="AD2" s="16"/>
      <c r="AE2" s="16"/>
      <c r="AF2" s="16"/>
      <c r="AG2" s="16"/>
      <c r="AH2" s="16"/>
      <c r="AI2" s="16"/>
      <c r="AJ2" s="15" t="s">
        <v>78</v>
      </c>
      <c r="AK2" s="16"/>
      <c r="AL2" s="16"/>
      <c r="AM2" s="16"/>
      <c r="AN2" s="16"/>
      <c r="AO2" s="16"/>
      <c r="AP2" s="16"/>
      <c r="AQ2" s="16"/>
      <c r="AR2" s="15" t="s">
        <v>79</v>
      </c>
      <c r="AS2" s="16"/>
      <c r="AT2" s="16"/>
      <c r="AU2" s="16"/>
      <c r="AV2" s="16"/>
      <c r="AW2" s="16"/>
      <c r="AX2" s="16"/>
      <c r="AY2" s="16"/>
      <c r="AZ2" s="15" t="s">
        <v>80</v>
      </c>
      <c r="BA2" s="16"/>
      <c r="BB2" s="16"/>
      <c r="BC2" s="16"/>
      <c r="BD2" s="16"/>
      <c r="BE2" s="16"/>
      <c r="BF2" s="16"/>
      <c r="BG2" s="16"/>
      <c r="BH2" s="15" t="s">
        <v>81</v>
      </c>
      <c r="BI2" s="16"/>
      <c r="BJ2" s="16"/>
      <c r="BK2" s="16"/>
      <c r="BL2" s="16"/>
      <c r="BM2" s="16"/>
      <c r="BN2" s="16"/>
      <c r="BO2" s="23"/>
      <c r="BP2" s="22"/>
      <c r="BW2" s="15" t="s">
        <v>88</v>
      </c>
      <c r="BX2" s="16" t="s">
        <v>88</v>
      </c>
      <c r="BY2" s="16"/>
      <c r="BZ2" s="16"/>
      <c r="CA2" s="16"/>
      <c r="CB2" s="16"/>
      <c r="CC2" s="16"/>
      <c r="CD2" s="16"/>
      <c r="CE2" s="15" t="s">
        <v>89</v>
      </c>
      <c r="CF2" s="16" t="s">
        <v>89</v>
      </c>
      <c r="CG2" s="16"/>
      <c r="CH2" s="16"/>
      <c r="CI2" s="16"/>
      <c r="CJ2" s="16"/>
    </row>
    <row r="3" spans="1:88" s="4" customFormat="1" ht="11.25">
      <c r="A3" s="17" t="s">
        <v>35</v>
      </c>
      <c r="B3" s="18" t="s">
        <v>61</v>
      </c>
      <c r="C3" s="18" t="s">
        <v>64</v>
      </c>
      <c r="D3" s="18" t="s">
        <v>66</v>
      </c>
      <c r="E3" s="18" t="s">
        <v>67</v>
      </c>
      <c r="F3" s="19" t="s">
        <v>68</v>
      </c>
      <c r="G3" s="20" t="s">
        <v>69</v>
      </c>
      <c r="H3" s="20" t="s">
        <v>70</v>
      </c>
      <c r="I3" s="20" t="s">
        <v>71</v>
      </c>
      <c r="J3" s="20" t="s">
        <v>72</v>
      </c>
      <c r="K3" s="20" t="s">
        <v>73</v>
      </c>
      <c r="L3" s="20" t="s">
        <v>74</v>
      </c>
      <c r="M3" s="20" t="s">
        <v>75</v>
      </c>
      <c r="N3" s="19" t="s">
        <v>82</v>
      </c>
      <c r="O3" s="21" t="s">
        <v>83</v>
      </c>
      <c r="P3" s="21" t="s">
        <v>84</v>
      </c>
      <c r="Q3" s="21" t="s">
        <v>85</v>
      </c>
      <c r="R3" s="21" t="s">
        <v>86</v>
      </c>
      <c r="S3" s="21" t="s">
        <v>87</v>
      </c>
      <c r="T3" s="19" t="s">
        <v>68</v>
      </c>
      <c r="U3" s="20" t="s">
        <v>69</v>
      </c>
      <c r="V3" s="20" t="s">
        <v>70</v>
      </c>
      <c r="W3" s="20" t="s">
        <v>71</v>
      </c>
      <c r="X3" s="20" t="s">
        <v>72</v>
      </c>
      <c r="Y3" s="20" t="s">
        <v>73</v>
      </c>
      <c r="Z3" s="20" t="s">
        <v>74</v>
      </c>
      <c r="AA3" s="20" t="s">
        <v>75</v>
      </c>
      <c r="AB3" s="19" t="s">
        <v>68</v>
      </c>
      <c r="AC3" s="20" t="s">
        <v>69</v>
      </c>
      <c r="AD3" s="20" t="s">
        <v>70</v>
      </c>
      <c r="AE3" s="20" t="s">
        <v>71</v>
      </c>
      <c r="AF3" s="20" t="s">
        <v>72</v>
      </c>
      <c r="AG3" s="20" t="s">
        <v>73</v>
      </c>
      <c r="AH3" s="20" t="s">
        <v>74</v>
      </c>
      <c r="AI3" s="20" t="s">
        <v>75</v>
      </c>
      <c r="AJ3" s="19" t="s">
        <v>68</v>
      </c>
      <c r="AK3" s="20" t="s">
        <v>69</v>
      </c>
      <c r="AL3" s="20" t="s">
        <v>70</v>
      </c>
      <c r="AM3" s="20" t="s">
        <v>71</v>
      </c>
      <c r="AN3" s="20" t="s">
        <v>72</v>
      </c>
      <c r="AO3" s="20" t="s">
        <v>73</v>
      </c>
      <c r="AP3" s="20" t="s">
        <v>74</v>
      </c>
      <c r="AQ3" s="20" t="s">
        <v>75</v>
      </c>
      <c r="AR3" s="19" t="s">
        <v>68</v>
      </c>
      <c r="AS3" s="20" t="s">
        <v>69</v>
      </c>
      <c r="AT3" s="20" t="s">
        <v>70</v>
      </c>
      <c r="AU3" s="20" t="s">
        <v>71</v>
      </c>
      <c r="AV3" s="20" t="s">
        <v>72</v>
      </c>
      <c r="AW3" s="20" t="s">
        <v>73</v>
      </c>
      <c r="AX3" s="20" t="s">
        <v>74</v>
      </c>
      <c r="AY3" s="20" t="s">
        <v>75</v>
      </c>
      <c r="AZ3" s="19" t="s">
        <v>68</v>
      </c>
      <c r="BA3" s="20" t="s">
        <v>69</v>
      </c>
      <c r="BB3" s="20" t="s">
        <v>70</v>
      </c>
      <c r="BC3" s="20" t="s">
        <v>71</v>
      </c>
      <c r="BD3" s="20" t="s">
        <v>72</v>
      </c>
      <c r="BE3" s="20" t="s">
        <v>73</v>
      </c>
      <c r="BF3" s="20" t="s">
        <v>74</v>
      </c>
      <c r="BG3" s="20" t="s">
        <v>75</v>
      </c>
      <c r="BH3" s="19" t="s">
        <v>68</v>
      </c>
      <c r="BI3" s="20" t="s">
        <v>69</v>
      </c>
      <c r="BJ3" s="20" t="s">
        <v>70</v>
      </c>
      <c r="BK3" s="20" t="s">
        <v>71</v>
      </c>
      <c r="BL3" s="20" t="s">
        <v>72</v>
      </c>
      <c r="BM3" s="20" t="s">
        <v>73</v>
      </c>
      <c r="BN3" s="20" t="s">
        <v>74</v>
      </c>
      <c r="BO3" s="24" t="s">
        <v>75</v>
      </c>
      <c r="BP3" s="22" t="s">
        <v>92</v>
      </c>
      <c r="BQ3" s="4" t="s">
        <v>93</v>
      </c>
      <c r="BR3" s="4" t="s">
        <v>94</v>
      </c>
      <c r="BS3" s="4" t="s">
        <v>95</v>
      </c>
      <c r="BT3" s="4" t="s">
        <v>96</v>
      </c>
      <c r="BU3" s="4" t="s">
        <v>97</v>
      </c>
      <c r="BW3" s="19" t="s">
        <v>68</v>
      </c>
      <c r="BX3" s="20" t="s">
        <v>68</v>
      </c>
      <c r="BY3" s="20" t="s">
        <v>70</v>
      </c>
      <c r="BZ3" s="20" t="s">
        <v>70</v>
      </c>
      <c r="CA3" s="20" t="s">
        <v>72</v>
      </c>
      <c r="CB3" s="20" t="s">
        <v>72</v>
      </c>
      <c r="CC3" s="20" t="s">
        <v>74</v>
      </c>
      <c r="CD3" s="20" t="s">
        <v>74</v>
      </c>
      <c r="CE3" s="19" t="s">
        <v>82</v>
      </c>
      <c r="CF3" s="21" t="s">
        <v>82</v>
      </c>
      <c r="CG3" s="21" t="s">
        <v>84</v>
      </c>
      <c r="CH3" s="21" t="s">
        <v>84</v>
      </c>
      <c r="CI3" s="21" t="s">
        <v>86</v>
      </c>
      <c r="CJ3" s="21" t="s">
        <v>86</v>
      </c>
    </row>
    <row r="4" spans="1:102" ht="11.25">
      <c r="A4" s="1" t="s">
        <v>1</v>
      </c>
      <c r="B4" s="2" t="str">
        <f>HYPERLINK("http://www.dot.ca.gov/hq/transprog/stip2004/ff_sheets/02-2037.xls","2037")</f>
        <v>2037</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0</v>
      </c>
      <c r="I4" s="6">
        <f ca="1">INDIRECT("W4")+INDIRECT("AE4")+INDIRECT("AM4")+INDIRECT("AU4")+INDIRECT("BC4")+INDIRECT("BK4")</f>
        <v>2028</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2028</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c r="AE4" s="29">
        <v>2028</v>
      </c>
      <c r="AF4" s="29"/>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11100000019</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0</v>
      </c>
      <c r="CB4" s="1">
        <v>0</v>
      </c>
      <c r="CC4" s="1">
        <f ca="1">INDIRECT("W4")+2*INDIRECT("AE4")+3*INDIRECT("AM4")+4*INDIRECT("AU4")+5*INDIRECT("BC4")+6*INDIRECT("BK4")</f>
        <v>4056</v>
      </c>
      <c r="CD4" s="1">
        <v>4056</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8112</v>
      </c>
      <c r="CP4" s="1">
        <v>8112</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4</v>
      </c>
      <c r="C5" s="1" t="s">
        <v>0</v>
      </c>
      <c r="D5" s="1" t="s">
        <v>5</v>
      </c>
      <c r="E5" s="1" t="s">
        <v>6</v>
      </c>
      <c r="F5" s="7">
        <f ca="1">INDIRECT("T5")+INDIRECT("AB5")+INDIRECT("AJ5")+INDIRECT("AR5")+INDIRECT("AZ5")+INDIRECT("BH5")</f>
        <v>1416</v>
      </c>
      <c r="G5" s="6">
        <f ca="1">INDIRECT("U5")+INDIRECT("AC5")+INDIRECT("AK5")+INDIRECT("AS5")+INDIRECT("BA5")+INDIRECT("BI5")</f>
        <v>0</v>
      </c>
      <c r="H5" s="6">
        <f ca="1">INDIRECT("V5")+INDIRECT("AD5")+INDIRECT("AL5")+INDIRECT("AT5")+INDIRECT("BB5")+INDIRECT("BJ5")</f>
        <v>0</v>
      </c>
      <c r="I5" s="6">
        <f ca="1">INDIRECT("W5")+INDIRECT("AE5")+INDIRECT("AM5")+INDIRECT("AU5")+INDIRECT("BC5")+INDIRECT("BK5")</f>
        <v>8701</v>
      </c>
      <c r="J5" s="6">
        <f ca="1">INDIRECT("X5")+INDIRECT("AF5")+INDIRECT("AN5")+INDIRECT("AV5")+INDIRECT("BD5")+INDIRECT("BL5")</f>
        <v>0</v>
      </c>
      <c r="K5" s="6">
        <f ca="1">INDIRECT("Y5")+INDIRECT("AG5")+INDIRECT("AO5")+INDIRECT("AW5")+INDIRECT("BE5")+INDIRECT("BM5")</f>
        <v>0</v>
      </c>
      <c r="L5" s="6">
        <f ca="1">INDIRECT("Z5")+INDIRECT("AH5")+INDIRECT("AP5")+INDIRECT("AX5")+INDIRECT("BF5")+INDIRECT("BN5")</f>
        <v>0</v>
      </c>
      <c r="M5" s="6">
        <f ca="1">INDIRECT("AA5")+INDIRECT("AI5")+INDIRECT("AQ5")+INDIRECT("AY5")+INDIRECT("BG5")+INDIRECT("BO5")</f>
        <v>0</v>
      </c>
      <c r="N5" s="7">
        <f ca="1">INDIRECT("T5")+INDIRECT("U5")+INDIRECT("V5")+INDIRECT("W5")+INDIRECT("X5")+INDIRECT("Y5")+INDIRECT("Z5")+INDIRECT("AA5")</f>
        <v>0</v>
      </c>
      <c r="O5" s="6">
        <f ca="1">INDIRECT("AB5")+INDIRECT("AC5")+INDIRECT("AD5")+INDIRECT("AE5")+INDIRECT("AF5")+INDIRECT("AG5")+INDIRECT("AH5")+INDIRECT("AI5")</f>
        <v>8701</v>
      </c>
      <c r="P5" s="6">
        <f ca="1">INDIRECT("AJ5")+INDIRECT("AK5")+INDIRECT("AL5")+INDIRECT("AM5")+INDIRECT("AN5")+INDIRECT("AO5")+INDIRECT("AP5")+INDIRECT("AQ5")</f>
        <v>50</v>
      </c>
      <c r="Q5" s="6">
        <f ca="1">INDIRECT("AR5")+INDIRECT("AS5")+INDIRECT("AT5")+INDIRECT("AU5")+INDIRECT("AV5")+INDIRECT("AW5")+INDIRECT("AX5")+INDIRECT("AY5")</f>
        <v>1366</v>
      </c>
      <c r="R5" s="6">
        <f ca="1">INDIRECT("AZ5")+INDIRECT("BA5")+INDIRECT("BB5")+INDIRECT("BC5")+INDIRECT("BD5")+INDIRECT("BE5")+INDIRECT("BF5")+INDIRECT("BG5")</f>
        <v>0</v>
      </c>
      <c r="S5" s="6">
        <f ca="1">INDIRECT("BH5")+INDIRECT("BI5")+INDIRECT("BJ5")+INDIRECT("BK5")+INDIRECT("BL5")+INDIRECT("BM5")+INDIRECT("BN5")+INDIRECT("BO5")</f>
        <v>0</v>
      </c>
      <c r="T5" s="28"/>
      <c r="U5" s="29"/>
      <c r="V5" s="29"/>
      <c r="W5" s="29"/>
      <c r="X5" s="29"/>
      <c r="Y5" s="29"/>
      <c r="Z5" s="29"/>
      <c r="AA5" s="29"/>
      <c r="AB5" s="28"/>
      <c r="AC5" s="29"/>
      <c r="AD5" s="29"/>
      <c r="AE5" s="29">
        <v>8701</v>
      </c>
      <c r="AF5" s="29"/>
      <c r="AG5" s="29"/>
      <c r="AH5" s="29"/>
      <c r="AI5" s="29"/>
      <c r="AJ5" s="28">
        <v>50</v>
      </c>
      <c r="AK5" s="29"/>
      <c r="AL5" s="29"/>
      <c r="AM5" s="29"/>
      <c r="AN5" s="29"/>
      <c r="AO5" s="29"/>
      <c r="AP5" s="29"/>
      <c r="AQ5" s="29"/>
      <c r="AR5" s="28">
        <v>1366</v>
      </c>
      <c r="AS5" s="29"/>
      <c r="AT5" s="29"/>
      <c r="AU5" s="29"/>
      <c r="AV5" s="29"/>
      <c r="AW5" s="29"/>
      <c r="AX5" s="29"/>
      <c r="AY5" s="29"/>
      <c r="AZ5" s="28"/>
      <c r="BA5" s="29"/>
      <c r="BB5" s="29"/>
      <c r="BC5" s="29"/>
      <c r="BD5" s="29"/>
      <c r="BE5" s="29"/>
      <c r="BF5" s="29"/>
      <c r="BG5" s="29"/>
      <c r="BH5" s="28"/>
      <c r="BI5" s="29"/>
      <c r="BJ5" s="29"/>
      <c r="BK5" s="29"/>
      <c r="BL5" s="29"/>
      <c r="BM5" s="29"/>
      <c r="BN5" s="29"/>
      <c r="BO5" s="29"/>
      <c r="BP5" s="9">
        <v>0</v>
      </c>
      <c r="BQ5" s="1" t="s">
        <v>0</v>
      </c>
      <c r="BR5" s="1" t="s">
        <v>0</v>
      </c>
      <c r="BS5" s="1" t="s">
        <v>0</v>
      </c>
      <c r="BT5" s="1" t="s">
        <v>0</v>
      </c>
      <c r="BU5" s="1" t="s">
        <v>0</v>
      </c>
      <c r="BW5" s="1">
        <f ca="1">INDIRECT("T5")+2*INDIRECT("AB5")+3*INDIRECT("AJ5")+4*INDIRECT("AR5")+5*INDIRECT("AZ5")+6*INDIRECT("BH5")</f>
        <v>5614</v>
      </c>
      <c r="BX5" s="1">
        <v>5614</v>
      </c>
      <c r="BY5" s="1">
        <f ca="1">INDIRECT("U5")+2*INDIRECT("AC5")+3*INDIRECT("AK5")+4*INDIRECT("AS5")+5*INDIRECT("BA5")+6*INDIRECT("BI5")</f>
        <v>0</v>
      </c>
      <c r="BZ5" s="1">
        <v>0</v>
      </c>
      <c r="CA5" s="1">
        <f ca="1">INDIRECT("V5")+2*INDIRECT("AD5")+3*INDIRECT("AL5")+4*INDIRECT("AT5")+5*INDIRECT("BB5")+6*INDIRECT("BJ5")</f>
        <v>0</v>
      </c>
      <c r="CB5" s="1">
        <v>0</v>
      </c>
      <c r="CC5" s="1">
        <f ca="1">INDIRECT("W5")+2*INDIRECT("AE5")+3*INDIRECT("AM5")+4*INDIRECT("AU5")+5*INDIRECT("BC5")+6*INDIRECT("BK5")</f>
        <v>17402</v>
      </c>
      <c r="CD5" s="1">
        <v>17402</v>
      </c>
      <c r="CE5" s="1">
        <f ca="1">INDIRECT("X5")+2*INDIRECT("AF5")+3*INDIRECT("AN5")+4*INDIRECT("AV5")+5*INDIRECT("BD5")+6*INDIRECT("BL5")</f>
        <v>0</v>
      </c>
      <c r="CF5" s="1">
        <v>0</v>
      </c>
      <c r="CG5" s="1">
        <f ca="1">INDIRECT("Y5")+2*INDIRECT("AG5")+3*INDIRECT("AO5")+4*INDIRECT("AW5")+5*INDIRECT("BE5")+6*INDIRECT("BM5")</f>
        <v>0</v>
      </c>
      <c r="CH5" s="1">
        <v>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0</v>
      </c>
      <c r="CN5" s="1">
        <v>0</v>
      </c>
      <c r="CO5" s="1">
        <f ca="1">INDIRECT("AB5")+2*INDIRECT("AC5")+3*INDIRECT("AD5")+4*INDIRECT("AE5")+5*INDIRECT("AF5")+6*INDIRECT("AG5")+7*INDIRECT("AH5")+8*INDIRECT("AI5")</f>
        <v>34804</v>
      </c>
      <c r="CP5" s="1">
        <v>34804</v>
      </c>
      <c r="CQ5" s="1">
        <f ca="1">INDIRECT("AJ5")+2*INDIRECT("AK5")+3*INDIRECT("AL5")+4*INDIRECT("AM5")+5*INDIRECT("AN5")+6*INDIRECT("AO5")+7*INDIRECT("AP5")+8*INDIRECT("AQ5")</f>
        <v>50</v>
      </c>
      <c r="CR5" s="1">
        <v>50</v>
      </c>
      <c r="CS5" s="1">
        <f ca="1">INDIRECT("AR5")+2*INDIRECT("AS5")+3*INDIRECT("AT5")+4*INDIRECT("AU5")+5*INDIRECT("AV5")+6*INDIRECT("AW5")+7*INDIRECT("AX5")+8*INDIRECT("AY5")</f>
        <v>1366</v>
      </c>
      <c r="CT5" s="1">
        <v>1366</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73" ht="11.25">
      <c r="A6" s="25"/>
      <c r="B6" s="25"/>
      <c r="C6" s="27" t="s">
        <v>91</v>
      </c>
      <c r="D6" s="26" t="s">
        <v>0</v>
      </c>
      <c r="E6" s="1" t="s">
        <v>7</v>
      </c>
      <c r="F6" s="7">
        <f>SUM(F4:F5)</f>
        <v>1416</v>
      </c>
      <c r="G6" s="6">
        <f>SUM(G4:G5)</f>
        <v>0</v>
      </c>
      <c r="H6" s="6">
        <f>SUM(H4:H5)</f>
        <v>0</v>
      </c>
      <c r="I6" s="6">
        <f>SUM(I4:I5)</f>
        <v>10729</v>
      </c>
      <c r="J6" s="6">
        <f>SUM(J4:J5)</f>
        <v>0</v>
      </c>
      <c r="K6" s="6">
        <f>SUM(K4:K5)</f>
        <v>0</v>
      </c>
      <c r="L6" s="6">
        <f>SUM(L4:L5)</f>
        <v>0</v>
      </c>
      <c r="M6" s="6">
        <f>SUM(M4:M5)</f>
        <v>0</v>
      </c>
      <c r="N6" s="7">
        <f>SUM(N4:N5)</f>
        <v>0</v>
      </c>
      <c r="O6" s="6">
        <f>SUM(O4:O5)</f>
        <v>10729</v>
      </c>
      <c r="P6" s="6">
        <f>SUM(P4:P5)</f>
        <v>50</v>
      </c>
      <c r="Q6" s="6">
        <f>SUM(Q4:Q5)</f>
        <v>1366</v>
      </c>
      <c r="R6" s="6">
        <f>SUM(R4:R5)</f>
        <v>0</v>
      </c>
      <c r="S6" s="6">
        <f>SUM(S4:S5)</f>
        <v>0</v>
      </c>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3:73" ht="11.25">
      <c r="C7" s="1" t="s">
        <v>0</v>
      </c>
      <c r="D7" s="1" t="s">
        <v>0</v>
      </c>
      <c r="E7" s="1" t="s">
        <v>0</v>
      </c>
      <c r="F7" s="7"/>
      <c r="G7" s="6"/>
      <c r="H7" s="6"/>
      <c r="I7" s="6"/>
      <c r="J7" s="6"/>
      <c r="K7" s="6"/>
      <c r="L7" s="6"/>
      <c r="M7" s="6"/>
      <c r="N7" s="7"/>
      <c r="O7" s="6"/>
      <c r="P7" s="6"/>
      <c r="Q7" s="6"/>
      <c r="R7" s="6"/>
      <c r="S7" s="6"/>
      <c r="T7" s="8"/>
      <c r="U7" s="5"/>
      <c r="V7" s="5"/>
      <c r="W7" s="5"/>
      <c r="X7" s="5"/>
      <c r="Y7" s="5"/>
      <c r="Z7" s="5"/>
      <c r="AA7" s="5"/>
      <c r="AB7" s="8"/>
      <c r="AC7" s="5"/>
      <c r="AD7" s="5"/>
      <c r="AE7" s="5"/>
      <c r="AF7" s="5"/>
      <c r="AG7" s="5"/>
      <c r="AH7" s="5"/>
      <c r="AI7" s="5"/>
      <c r="AJ7" s="8"/>
      <c r="AK7" s="5"/>
      <c r="AL7" s="5"/>
      <c r="AM7" s="5"/>
      <c r="AN7" s="5"/>
      <c r="AO7" s="5"/>
      <c r="AP7" s="5"/>
      <c r="AQ7" s="5"/>
      <c r="AR7" s="8"/>
      <c r="AS7" s="5"/>
      <c r="AT7" s="5"/>
      <c r="AU7" s="5"/>
      <c r="AV7" s="5"/>
      <c r="AW7" s="5"/>
      <c r="AX7" s="5"/>
      <c r="AY7" s="5"/>
      <c r="AZ7" s="8"/>
      <c r="BA7" s="5"/>
      <c r="BB7" s="5"/>
      <c r="BC7" s="5"/>
      <c r="BD7" s="5"/>
      <c r="BE7" s="5"/>
      <c r="BF7" s="5"/>
      <c r="BG7" s="5"/>
      <c r="BH7" s="8"/>
      <c r="BI7" s="5"/>
      <c r="BJ7" s="5"/>
      <c r="BK7" s="5"/>
      <c r="BL7" s="5"/>
      <c r="BM7" s="5"/>
      <c r="BN7" s="5"/>
      <c r="BO7" s="5"/>
      <c r="BP7" s="9"/>
      <c r="BT7" s="1" t="s">
        <v>0</v>
      </c>
      <c r="BU7" s="1" t="s">
        <v>0</v>
      </c>
    </row>
    <row r="8" spans="1:102" ht="11.25">
      <c r="A8" s="30" t="s">
        <v>1</v>
      </c>
      <c r="B8" s="31" t="str">
        <f>HYPERLINK("http://www.dot.ca.gov/hq/transprog/stip2004/ff_sheets/02-2038.xls","2038")</f>
        <v>2038</v>
      </c>
      <c r="C8" s="30" t="s">
        <v>0</v>
      </c>
      <c r="D8" s="30" t="s">
        <v>2</v>
      </c>
      <c r="E8" s="30" t="s">
        <v>3</v>
      </c>
      <c r="F8" s="32">
        <f ca="1">INDIRECT("T8")+INDIRECT("AB8")+INDIRECT("AJ8")+INDIRECT("AR8")+INDIRECT("AZ8")+INDIRECT("BH8")</f>
        <v>0</v>
      </c>
      <c r="G8" s="33">
        <f ca="1">INDIRECT("U8")+INDIRECT("AC8")+INDIRECT("AK8")+INDIRECT("AS8")+INDIRECT("BA8")+INDIRECT("BI8")</f>
        <v>313</v>
      </c>
      <c r="H8" s="33">
        <f ca="1">INDIRECT("V8")+INDIRECT("AD8")+INDIRECT("AL8")+INDIRECT("AT8")+INDIRECT("BB8")+INDIRECT("BJ8")</f>
        <v>0</v>
      </c>
      <c r="I8" s="33">
        <f ca="1">INDIRECT("W8")+INDIRECT("AE8")+INDIRECT("AM8")+INDIRECT("AU8")+INDIRECT("BC8")+INDIRECT("BK8")</f>
        <v>1940</v>
      </c>
      <c r="J8" s="33">
        <f ca="1">INDIRECT("X8")+INDIRECT("AF8")+INDIRECT("AN8")+INDIRECT("AV8")+INDIRECT("BD8")+INDIRECT("BL8")</f>
        <v>0</v>
      </c>
      <c r="K8" s="33">
        <f ca="1">INDIRECT("Y8")+INDIRECT("AG8")+INDIRECT("AO8")+INDIRECT("AW8")+INDIRECT("BE8")+INDIRECT("BM8")</f>
        <v>0</v>
      </c>
      <c r="L8" s="33">
        <f ca="1">INDIRECT("Z8")+INDIRECT("AH8")+INDIRECT("AP8")+INDIRECT("AX8")+INDIRECT("BF8")+INDIRECT("BN8")</f>
        <v>0</v>
      </c>
      <c r="M8" s="33">
        <f ca="1">INDIRECT("AA8")+INDIRECT("AI8")+INDIRECT("AQ8")+INDIRECT("AY8")+INDIRECT("BG8")+INDIRECT("BO8")</f>
        <v>0</v>
      </c>
      <c r="N8" s="32">
        <f ca="1">INDIRECT("T8")+INDIRECT("U8")+INDIRECT("V8")+INDIRECT("W8")+INDIRECT("X8")+INDIRECT("Y8")+INDIRECT("Z8")+INDIRECT("AA8")</f>
        <v>313</v>
      </c>
      <c r="O8" s="33">
        <f ca="1">INDIRECT("AB8")+INDIRECT("AC8")+INDIRECT("AD8")+INDIRECT("AE8")+INDIRECT("AF8")+INDIRECT("AG8")+INDIRECT("AH8")+INDIRECT("AI8")</f>
        <v>1940</v>
      </c>
      <c r="P8" s="33">
        <f ca="1">INDIRECT("AJ8")+INDIRECT("AK8")+INDIRECT("AL8")+INDIRECT("AM8")+INDIRECT("AN8")+INDIRECT("AO8")+INDIRECT("AP8")+INDIRECT("AQ8")</f>
        <v>0</v>
      </c>
      <c r="Q8" s="33">
        <f ca="1">INDIRECT("AR8")+INDIRECT("AS8")+INDIRECT("AT8")+INDIRECT("AU8")+INDIRECT("AV8")+INDIRECT("AW8")+INDIRECT("AX8")+INDIRECT("AY8")</f>
        <v>0</v>
      </c>
      <c r="R8" s="33">
        <f ca="1">INDIRECT("AZ8")+INDIRECT("BA8")+INDIRECT("BB8")+INDIRECT("BC8")+INDIRECT("BD8")+INDIRECT("BE8")+INDIRECT("BF8")+INDIRECT("BG8")</f>
        <v>0</v>
      </c>
      <c r="S8" s="33">
        <f ca="1">INDIRECT("BH8")+INDIRECT("BI8")+INDIRECT("BJ8")+INDIRECT("BK8")+INDIRECT("BL8")+INDIRECT("BM8")+INDIRECT("BN8")+INDIRECT("BO8")</f>
        <v>0</v>
      </c>
      <c r="T8" s="34"/>
      <c r="U8" s="35">
        <v>313</v>
      </c>
      <c r="V8" s="35"/>
      <c r="W8" s="35"/>
      <c r="X8" s="35"/>
      <c r="Y8" s="35"/>
      <c r="Z8" s="35"/>
      <c r="AA8" s="35"/>
      <c r="AB8" s="34"/>
      <c r="AC8" s="35"/>
      <c r="AD8" s="35"/>
      <c r="AE8" s="35">
        <v>1940</v>
      </c>
      <c r="AF8" s="35"/>
      <c r="AG8" s="35"/>
      <c r="AH8" s="35"/>
      <c r="AI8" s="35"/>
      <c r="AJ8" s="34"/>
      <c r="AK8" s="35"/>
      <c r="AL8" s="35"/>
      <c r="AM8" s="35"/>
      <c r="AN8" s="35"/>
      <c r="AO8" s="35"/>
      <c r="AP8" s="35"/>
      <c r="AQ8" s="35"/>
      <c r="AR8" s="34"/>
      <c r="AS8" s="35"/>
      <c r="AT8" s="35"/>
      <c r="AU8" s="35"/>
      <c r="AV8" s="35"/>
      <c r="AW8" s="35"/>
      <c r="AX8" s="35"/>
      <c r="AY8" s="35"/>
      <c r="AZ8" s="34"/>
      <c r="BA8" s="35"/>
      <c r="BB8" s="35"/>
      <c r="BC8" s="35"/>
      <c r="BD8" s="35"/>
      <c r="BE8" s="35"/>
      <c r="BF8" s="35"/>
      <c r="BG8" s="35"/>
      <c r="BH8" s="34"/>
      <c r="BI8" s="35"/>
      <c r="BJ8" s="35"/>
      <c r="BK8" s="35"/>
      <c r="BL8" s="35"/>
      <c r="BM8" s="35"/>
      <c r="BN8" s="35"/>
      <c r="BO8" s="36"/>
      <c r="BP8" s="9">
        <v>11100000020</v>
      </c>
      <c r="BQ8" s="1" t="s">
        <v>3</v>
      </c>
      <c r="BR8" s="1" t="s">
        <v>0</v>
      </c>
      <c r="BS8" s="1" t="s">
        <v>0</v>
      </c>
      <c r="BT8" s="1" t="s">
        <v>0</v>
      </c>
      <c r="BU8" s="1" t="s">
        <v>0</v>
      </c>
      <c r="BW8" s="1">
        <f ca="1">INDIRECT("T8")+2*INDIRECT("AB8")+3*INDIRECT("AJ8")+4*INDIRECT("AR8")+5*INDIRECT("AZ8")+6*INDIRECT("BH8")</f>
        <v>0</v>
      </c>
      <c r="BX8" s="1">
        <v>0</v>
      </c>
      <c r="BY8" s="1">
        <f ca="1">INDIRECT("U8")+2*INDIRECT("AC8")+3*INDIRECT("AK8")+4*INDIRECT("AS8")+5*INDIRECT("BA8")+6*INDIRECT("BI8")</f>
        <v>313</v>
      </c>
      <c r="BZ8" s="1">
        <v>313</v>
      </c>
      <c r="CA8" s="1">
        <f ca="1">INDIRECT("V8")+2*INDIRECT("AD8")+3*INDIRECT("AL8")+4*INDIRECT("AT8")+5*INDIRECT("BB8")+6*INDIRECT("BJ8")</f>
        <v>0</v>
      </c>
      <c r="CB8" s="1">
        <v>0</v>
      </c>
      <c r="CC8" s="1">
        <f ca="1">INDIRECT("W8")+2*INDIRECT("AE8")+3*INDIRECT("AM8")+4*INDIRECT("AU8")+5*INDIRECT("BC8")+6*INDIRECT("BK8")</f>
        <v>3880</v>
      </c>
      <c r="CD8" s="1">
        <v>3880</v>
      </c>
      <c r="CE8" s="1">
        <f ca="1">INDIRECT("X8")+2*INDIRECT("AF8")+3*INDIRECT("AN8")+4*INDIRECT("AV8")+5*INDIRECT("BD8")+6*INDIRECT("BL8")</f>
        <v>0</v>
      </c>
      <c r="CF8" s="1">
        <v>0</v>
      </c>
      <c r="CG8" s="1">
        <f ca="1">INDIRECT("Y8")+2*INDIRECT("AG8")+3*INDIRECT("AO8")+4*INDIRECT("AW8")+5*INDIRECT("BE8")+6*INDIRECT("BM8")</f>
        <v>0</v>
      </c>
      <c r="CH8" s="1">
        <v>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626</v>
      </c>
      <c r="CN8" s="1">
        <v>626</v>
      </c>
      <c r="CO8" s="1">
        <f ca="1">INDIRECT("AB8")+2*INDIRECT("AC8")+3*INDIRECT("AD8")+4*INDIRECT("AE8")+5*INDIRECT("AF8")+6*INDIRECT("AG8")+7*INDIRECT("AH8")+8*INDIRECT("AI8")</f>
        <v>7760</v>
      </c>
      <c r="CP8" s="1">
        <v>7760</v>
      </c>
      <c r="CQ8" s="1">
        <f ca="1">INDIRECT("AJ8")+2*INDIRECT("AK8")+3*INDIRECT("AL8")+4*INDIRECT("AM8")+5*INDIRECT("AN8")+6*INDIRECT("AO8")+7*INDIRECT("AP8")+8*INDIRECT("AQ8")</f>
        <v>0</v>
      </c>
      <c r="CR8" s="1">
        <v>0</v>
      </c>
      <c r="CS8" s="1">
        <f ca="1">INDIRECT("AR8")+2*INDIRECT("AS8")+3*INDIRECT("AT8")+4*INDIRECT("AU8")+5*INDIRECT("AV8")+6*INDIRECT("AW8")+7*INDIRECT("AX8")+8*INDIRECT("AY8")</f>
        <v>0</v>
      </c>
      <c r="CT8" s="1">
        <v>0</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73" ht="11.25">
      <c r="A9" s="1" t="s">
        <v>0</v>
      </c>
      <c r="B9" s="1" t="s">
        <v>8</v>
      </c>
      <c r="C9" s="1" t="s">
        <v>0</v>
      </c>
      <c r="D9" s="1" t="s">
        <v>9</v>
      </c>
      <c r="E9" s="1" t="s">
        <v>7</v>
      </c>
      <c r="F9" s="7">
        <f>SUM(F8:F8)</f>
        <v>0</v>
      </c>
      <c r="G9" s="6">
        <f>SUM(G8:G8)</f>
        <v>313</v>
      </c>
      <c r="H9" s="6">
        <f>SUM(H8:H8)</f>
        <v>0</v>
      </c>
      <c r="I9" s="6">
        <f>SUM(I8:I8)</f>
        <v>1940</v>
      </c>
      <c r="J9" s="6">
        <f>SUM(J8:J8)</f>
        <v>0</v>
      </c>
      <c r="K9" s="6">
        <f>SUM(K8:K8)</f>
        <v>0</v>
      </c>
      <c r="L9" s="6">
        <f>SUM(L8:L8)</f>
        <v>0</v>
      </c>
      <c r="M9" s="6">
        <f>SUM(M8:M8)</f>
        <v>0</v>
      </c>
      <c r="N9" s="7">
        <f>SUM(N8:N8)</f>
        <v>313</v>
      </c>
      <c r="O9" s="6">
        <f>SUM(O8:O8)</f>
        <v>1940</v>
      </c>
      <c r="P9" s="6">
        <f>SUM(P8:P8)</f>
        <v>0</v>
      </c>
      <c r="Q9" s="6">
        <f>SUM(Q8:Q8)</f>
        <v>0</v>
      </c>
      <c r="R9" s="6">
        <f>SUM(R8:R8)</f>
        <v>0</v>
      </c>
      <c r="S9" s="6">
        <f>SUM(S8:S8)</f>
        <v>0</v>
      </c>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73" ht="11.25">
      <c r="A10" s="25"/>
      <c r="B10" s="25"/>
      <c r="C10" s="27" t="s">
        <v>91</v>
      </c>
      <c r="D10" s="26" t="s">
        <v>0</v>
      </c>
      <c r="E10" s="1" t="s">
        <v>0</v>
      </c>
      <c r="F10" s="7"/>
      <c r="G10" s="6"/>
      <c r="H10" s="6"/>
      <c r="I10" s="6"/>
      <c r="J10" s="6"/>
      <c r="K10" s="6"/>
      <c r="L10" s="6"/>
      <c r="M10" s="6"/>
      <c r="N10" s="7"/>
      <c r="O10" s="6"/>
      <c r="P10" s="6"/>
      <c r="Q10" s="6"/>
      <c r="R10" s="6"/>
      <c r="S10" s="6"/>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v>0</v>
      </c>
      <c r="BQ10" s="1" t="s">
        <v>0</v>
      </c>
      <c r="BR10" s="1" t="s">
        <v>0</v>
      </c>
      <c r="BS10" s="1" t="s">
        <v>0</v>
      </c>
      <c r="BT10" s="1" t="s">
        <v>0</v>
      </c>
      <c r="BU10" s="1" t="s">
        <v>0</v>
      </c>
    </row>
    <row r="11" spans="1:102" ht="11.25">
      <c r="A11" s="30" t="s">
        <v>1</v>
      </c>
      <c r="B11" s="31" t="str">
        <f>HYPERLINK("http://www.dot.ca.gov/hq/transprog/stip2004/ff_sheets/02-2146.xls","2146")</f>
        <v>2146</v>
      </c>
      <c r="C11" s="30" t="s">
        <v>0</v>
      </c>
      <c r="D11" s="30" t="s">
        <v>2</v>
      </c>
      <c r="E11" s="30" t="s">
        <v>3</v>
      </c>
      <c r="F11" s="32">
        <f ca="1">INDIRECT("T11")+INDIRECT("AB11")+INDIRECT("AJ11")+INDIRECT("AR11")+INDIRECT("AZ11")+INDIRECT("BH11")</f>
        <v>0</v>
      </c>
      <c r="G11" s="33">
        <f ca="1">INDIRECT("U11")+INDIRECT("AC11")+INDIRECT("AK11")+INDIRECT("AS11")+INDIRECT("BA11")+INDIRECT("BI11")</f>
        <v>0</v>
      </c>
      <c r="H11" s="33">
        <f ca="1">INDIRECT("V11")+INDIRECT("AD11")+INDIRECT("AL11")+INDIRECT("AT11")+INDIRECT("BB11")+INDIRECT("BJ11")</f>
        <v>0</v>
      </c>
      <c r="I11" s="33">
        <f ca="1">INDIRECT("W11")+INDIRECT("AE11")+INDIRECT("AM11")+INDIRECT("AU11")+INDIRECT("BC11")+INDIRECT("BK11")</f>
        <v>0</v>
      </c>
      <c r="J11" s="33">
        <f ca="1">INDIRECT("X11")+INDIRECT("AF11")+INDIRECT("AN11")+INDIRECT("AV11")+INDIRECT("BD11")+INDIRECT("BL11")</f>
        <v>0</v>
      </c>
      <c r="K11" s="33">
        <f ca="1">INDIRECT("Y11")+INDIRECT("AG11")+INDIRECT("AO11")+INDIRECT("AW11")+INDIRECT("BE11")+INDIRECT("BM11")</f>
        <v>0</v>
      </c>
      <c r="L11" s="33">
        <f ca="1">INDIRECT("Z11")+INDIRECT("AH11")+INDIRECT("AP11")+INDIRECT("AX11")+INDIRECT("BF11")+INDIRECT("BN11")</f>
        <v>0</v>
      </c>
      <c r="M11" s="33">
        <f ca="1">INDIRECT("AA11")+INDIRECT("AI11")+INDIRECT("AQ11")+INDIRECT("AY11")+INDIRECT("BG11")+INDIRECT("BO11")</f>
        <v>0</v>
      </c>
      <c r="N11" s="32">
        <f ca="1">INDIRECT("T11")+INDIRECT("U11")+INDIRECT("V11")+INDIRECT("W11")+INDIRECT("X11")+INDIRECT("Y11")+INDIRECT("Z11")+INDIRECT("AA11")</f>
        <v>0</v>
      </c>
      <c r="O11" s="33">
        <f ca="1">INDIRECT("AB11")+INDIRECT("AC11")+INDIRECT("AD11")+INDIRECT("AE11")+INDIRECT("AF11")+INDIRECT("AG11")+INDIRECT("AH11")+INDIRECT("AI11")</f>
        <v>0</v>
      </c>
      <c r="P11" s="33">
        <f ca="1">INDIRECT("AJ11")+INDIRECT("AK11")+INDIRECT("AL11")+INDIRECT("AM11")+INDIRECT("AN11")+INDIRECT("AO11")+INDIRECT("AP11")+INDIRECT("AQ11")</f>
        <v>0</v>
      </c>
      <c r="Q11" s="33">
        <f ca="1">INDIRECT("AR11")+INDIRECT("AS11")+INDIRECT("AT11")+INDIRECT("AU11")+INDIRECT("AV11")+INDIRECT("AW11")+INDIRECT("AX11")+INDIRECT("AY11")</f>
        <v>0</v>
      </c>
      <c r="R11" s="33">
        <f ca="1">INDIRECT("AZ11")+INDIRECT("BA11")+INDIRECT("BB11")+INDIRECT("BC11")+INDIRECT("BD11")+INDIRECT("BE11")+INDIRECT("BF11")+INDIRECT("BG11")</f>
        <v>0</v>
      </c>
      <c r="S11" s="33">
        <f ca="1">INDIRECT("BH11")+INDIRECT("BI11")+INDIRECT("BJ11")+INDIRECT("BK11")+INDIRECT("BL11")+INDIRECT("BM11")+INDIRECT("BN11")+INDIRECT("BO11")</f>
        <v>0</v>
      </c>
      <c r="T11" s="34"/>
      <c r="U11" s="35"/>
      <c r="V11" s="35"/>
      <c r="W11" s="35"/>
      <c r="X11" s="35"/>
      <c r="Y11" s="35"/>
      <c r="Z11" s="35"/>
      <c r="AA11" s="35"/>
      <c r="AB11" s="34"/>
      <c r="AC11" s="35"/>
      <c r="AD11" s="35"/>
      <c r="AE11" s="35"/>
      <c r="AF11" s="35"/>
      <c r="AG11" s="35"/>
      <c r="AH11" s="35"/>
      <c r="AI11" s="35"/>
      <c r="AJ11" s="34"/>
      <c r="AK11" s="35"/>
      <c r="AL11" s="35"/>
      <c r="AM11" s="35"/>
      <c r="AN11" s="35"/>
      <c r="AO11" s="35"/>
      <c r="AP11" s="35"/>
      <c r="AQ11" s="35"/>
      <c r="AR11" s="34"/>
      <c r="AS11" s="35"/>
      <c r="AT11" s="35"/>
      <c r="AU11" s="35"/>
      <c r="AV11" s="35"/>
      <c r="AW11" s="35"/>
      <c r="AX11" s="35"/>
      <c r="AY11" s="35"/>
      <c r="AZ11" s="34"/>
      <c r="BA11" s="35"/>
      <c r="BB11" s="35"/>
      <c r="BC11" s="35"/>
      <c r="BD11" s="35"/>
      <c r="BE11" s="35"/>
      <c r="BF11" s="35"/>
      <c r="BG11" s="35"/>
      <c r="BH11" s="34"/>
      <c r="BI11" s="35"/>
      <c r="BJ11" s="35"/>
      <c r="BK11" s="35"/>
      <c r="BL11" s="35"/>
      <c r="BM11" s="35"/>
      <c r="BN11" s="35"/>
      <c r="BO11" s="36"/>
      <c r="BP11" s="9">
        <v>11100000072</v>
      </c>
      <c r="BQ11" s="1" t="s">
        <v>3</v>
      </c>
      <c r="BR11" s="1" t="s">
        <v>0</v>
      </c>
      <c r="BS11" s="1" t="s">
        <v>0</v>
      </c>
      <c r="BT11" s="1" t="s">
        <v>0</v>
      </c>
      <c r="BU11" s="1" t="s">
        <v>0</v>
      </c>
      <c r="BW11" s="1">
        <f ca="1">INDIRECT("T11")+2*INDIRECT("AB11")+3*INDIRECT("AJ11")+4*INDIRECT("AR11")+5*INDIRECT("AZ11")+6*INDIRECT("BH11")</f>
        <v>0</v>
      </c>
      <c r="BX11" s="1">
        <v>0</v>
      </c>
      <c r="BY11" s="1">
        <f ca="1">INDIRECT("U11")+2*INDIRECT("AC11")+3*INDIRECT("AK11")+4*INDIRECT("AS11")+5*INDIRECT("BA11")+6*INDIRECT("BI11")</f>
        <v>0</v>
      </c>
      <c r="BZ11" s="1">
        <v>0</v>
      </c>
      <c r="CA11" s="1">
        <f ca="1">INDIRECT("V11")+2*INDIRECT("AD11")+3*INDIRECT("AL11")+4*INDIRECT("AT11")+5*INDIRECT("BB11")+6*INDIRECT("BJ11")</f>
        <v>0</v>
      </c>
      <c r="CB11" s="1">
        <v>0</v>
      </c>
      <c r="CC11" s="1">
        <f ca="1">INDIRECT("W11")+2*INDIRECT("AE11")+3*INDIRECT("AM11")+4*INDIRECT("AU11")+5*INDIRECT("BC11")+6*INDIRECT("BK11")</f>
        <v>0</v>
      </c>
      <c r="CD11" s="1">
        <v>0</v>
      </c>
      <c r="CE11" s="1">
        <f ca="1">INDIRECT("X11")+2*INDIRECT("AF11")+3*INDIRECT("AN11")+4*INDIRECT("AV11")+5*INDIRECT("BD11")+6*INDIRECT("BL11")</f>
        <v>0</v>
      </c>
      <c r="CF11" s="1">
        <v>0</v>
      </c>
      <c r="CG11" s="1">
        <f ca="1">INDIRECT("Y11")+2*INDIRECT("AG11")+3*INDIRECT("AO11")+4*INDIRECT("AW11")+5*INDIRECT("BE11")+6*INDIRECT("BM11")</f>
        <v>0</v>
      </c>
      <c r="CH11" s="1">
        <v>0</v>
      </c>
      <c r="CI11" s="1">
        <f ca="1">INDIRECT("Z11")+2*INDIRECT("AH11")+3*INDIRECT("AP11")+4*INDIRECT("AX11")+5*INDIRECT("BF11")+6*INDIRECT("BN11")</f>
        <v>0</v>
      </c>
      <c r="CJ11" s="1">
        <v>0</v>
      </c>
      <c r="CK11" s="1">
        <f ca="1">INDIRECT("AA11")+2*INDIRECT("AI11")+3*INDIRECT("AQ11")+4*INDIRECT("AY11")+5*INDIRECT("BG11")+6*INDIRECT("BO11")</f>
        <v>0</v>
      </c>
      <c r="CL11" s="1">
        <v>0</v>
      </c>
      <c r="CM11" s="1">
        <f ca="1">INDIRECT("T11")+2*INDIRECT("U11")+3*INDIRECT("V11")+4*INDIRECT("W11")+5*INDIRECT("X11")+6*INDIRECT("Y11")+7*INDIRECT("Z11")+8*INDIRECT("AA11")</f>
        <v>0</v>
      </c>
      <c r="CN11" s="1">
        <v>0</v>
      </c>
      <c r="CO11" s="1">
        <f ca="1">INDIRECT("AB11")+2*INDIRECT("AC11")+3*INDIRECT("AD11")+4*INDIRECT("AE11")+5*INDIRECT("AF11")+6*INDIRECT("AG11")+7*INDIRECT("AH11")+8*INDIRECT("AI11")</f>
        <v>0</v>
      </c>
      <c r="CP11" s="1">
        <v>0</v>
      </c>
      <c r="CQ11" s="1">
        <f ca="1">INDIRECT("AJ11")+2*INDIRECT("AK11")+3*INDIRECT("AL11")+4*INDIRECT("AM11")+5*INDIRECT("AN11")+6*INDIRECT("AO11")+7*INDIRECT("AP11")+8*INDIRECT("AQ11")</f>
        <v>0</v>
      </c>
      <c r="CR11" s="1">
        <v>0</v>
      </c>
      <c r="CS11" s="1">
        <f ca="1">INDIRECT("AR11")+2*INDIRECT("AS11")+3*INDIRECT("AT11")+4*INDIRECT("AU11")+5*INDIRECT("AV11")+6*INDIRECT("AW11")+7*INDIRECT("AX11")+8*INDIRECT("AY11")</f>
        <v>0</v>
      </c>
      <c r="CT11" s="1">
        <v>0</v>
      </c>
      <c r="CU11" s="1">
        <f ca="1">INDIRECT("AZ11")+2*INDIRECT("BA11")+3*INDIRECT("BB11")+4*INDIRECT("BC11")+5*INDIRECT("BD11")+6*INDIRECT("BE11")+7*INDIRECT("BF11")+8*INDIRECT("BG11")</f>
        <v>0</v>
      </c>
      <c r="CV11" s="1">
        <v>0</v>
      </c>
      <c r="CW11" s="1">
        <f ca="1">INDIRECT("BH11")+2*INDIRECT("BI11")+3*INDIRECT("BJ11")+4*INDIRECT("BK11")+5*INDIRECT("BL11")+6*INDIRECT("BM11")+7*INDIRECT("BN11")+8*INDIRECT("BO11")</f>
        <v>0</v>
      </c>
      <c r="CX11" s="1">
        <v>0</v>
      </c>
    </row>
    <row r="12" spans="1:73" ht="11.25">
      <c r="A12" s="1" t="s">
        <v>0</v>
      </c>
      <c r="B12" s="1" t="s">
        <v>10</v>
      </c>
      <c r="C12" s="1" t="s">
        <v>0</v>
      </c>
      <c r="D12" s="1" t="s">
        <v>11</v>
      </c>
      <c r="E12" s="1" t="s">
        <v>7</v>
      </c>
      <c r="F12" s="7">
        <f>SUM(F11:F11)</f>
        <v>0</v>
      </c>
      <c r="G12" s="6">
        <f>SUM(G11:G11)</f>
        <v>0</v>
      </c>
      <c r="H12" s="6">
        <f>SUM(H11:H11)</f>
        <v>0</v>
      </c>
      <c r="I12" s="6">
        <f>SUM(I11:I11)</f>
        <v>0</v>
      </c>
      <c r="J12" s="6">
        <f>SUM(J11:J11)</f>
        <v>0</v>
      </c>
      <c r="K12" s="6">
        <f>SUM(K11:K11)</f>
        <v>0</v>
      </c>
      <c r="L12" s="6">
        <f>SUM(L11:L11)</f>
        <v>0</v>
      </c>
      <c r="M12" s="6">
        <f>SUM(M11:M11)</f>
        <v>0</v>
      </c>
      <c r="N12" s="7">
        <f>SUM(N11:N11)</f>
        <v>0</v>
      </c>
      <c r="O12" s="6">
        <f>SUM(O11:O11)</f>
        <v>0</v>
      </c>
      <c r="P12" s="6">
        <f>SUM(P11:P11)</f>
        <v>0</v>
      </c>
      <c r="Q12" s="6">
        <f>SUM(Q11:Q11)</f>
        <v>0</v>
      </c>
      <c r="R12" s="6">
        <f>SUM(R11:R11)</f>
        <v>0</v>
      </c>
      <c r="S12" s="6">
        <f>SUM(S11:S11)</f>
        <v>0</v>
      </c>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73" ht="11.25">
      <c r="A13" s="25"/>
      <c r="B13" s="25"/>
      <c r="C13" s="27" t="s">
        <v>91</v>
      </c>
      <c r="D13" s="26" t="s">
        <v>0</v>
      </c>
      <c r="E13" s="1" t="s">
        <v>0</v>
      </c>
      <c r="F13" s="7"/>
      <c r="G13" s="6"/>
      <c r="H13" s="6"/>
      <c r="I13" s="6"/>
      <c r="J13" s="6"/>
      <c r="K13" s="6"/>
      <c r="L13" s="6"/>
      <c r="M13" s="6"/>
      <c r="N13" s="7"/>
      <c r="O13" s="6"/>
      <c r="P13" s="6"/>
      <c r="Q13" s="6"/>
      <c r="R13" s="6"/>
      <c r="S13" s="6"/>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v>0</v>
      </c>
      <c r="BQ13" s="1" t="s">
        <v>0</v>
      </c>
      <c r="BR13" s="1" t="s">
        <v>0</v>
      </c>
      <c r="BS13" s="1" t="s">
        <v>0</v>
      </c>
      <c r="BT13" s="1" t="s">
        <v>0</v>
      </c>
      <c r="BU13" s="1" t="s">
        <v>0</v>
      </c>
    </row>
    <row r="14" spans="1:102" ht="11.25">
      <c r="A14" s="30" t="s">
        <v>1</v>
      </c>
      <c r="B14" s="31" t="str">
        <f>HYPERLINK("http://www.dot.ca.gov/hq/transprog/stip2004/ff_sheets/02-2306.xls","2306")</f>
        <v>2306</v>
      </c>
      <c r="C14" s="30" t="s">
        <v>0</v>
      </c>
      <c r="D14" s="30" t="s">
        <v>2</v>
      </c>
      <c r="E14" s="30" t="s">
        <v>3</v>
      </c>
      <c r="F14" s="32">
        <f ca="1">INDIRECT("T14")+INDIRECT("AB14")+INDIRECT("AJ14")+INDIRECT("AR14")+INDIRECT("AZ14")+INDIRECT("BH14")</f>
        <v>0</v>
      </c>
      <c r="G14" s="33">
        <f ca="1">INDIRECT("U14")+INDIRECT("AC14")+INDIRECT("AK14")+INDIRECT("AS14")+INDIRECT("BA14")+INDIRECT("BI14")</f>
        <v>0</v>
      </c>
      <c r="H14" s="33">
        <f ca="1">INDIRECT("V14")+INDIRECT("AD14")+INDIRECT("AL14")+INDIRECT("AT14")+INDIRECT("BB14")+INDIRECT("BJ14")</f>
        <v>175</v>
      </c>
      <c r="I14" s="33">
        <f ca="1">INDIRECT("W14")+INDIRECT("AE14")+INDIRECT("AM14")+INDIRECT("AU14")+INDIRECT("BC14")+INDIRECT("BK14")</f>
        <v>145</v>
      </c>
      <c r="J14" s="33">
        <f ca="1">INDIRECT("X14")+INDIRECT("AF14")+INDIRECT("AN14")+INDIRECT("AV14")+INDIRECT("BD14")+INDIRECT("BL14")</f>
        <v>748</v>
      </c>
      <c r="K14" s="33">
        <f ca="1">INDIRECT("Y14")+INDIRECT("AG14")+INDIRECT("AO14")+INDIRECT("AW14")+INDIRECT("BE14")+INDIRECT("BM14")</f>
        <v>0</v>
      </c>
      <c r="L14" s="33">
        <f ca="1">INDIRECT("Z14")+INDIRECT("AH14")+INDIRECT("AP14")+INDIRECT("AX14")+INDIRECT("BF14")+INDIRECT("BN14")</f>
        <v>0</v>
      </c>
      <c r="M14" s="33">
        <f ca="1">INDIRECT("AA14")+INDIRECT("AI14")+INDIRECT("AQ14")+INDIRECT("AY14")+INDIRECT("BG14")+INDIRECT("BO14")</f>
        <v>0</v>
      </c>
      <c r="N14" s="32">
        <f ca="1">INDIRECT("T14")+INDIRECT("U14")+INDIRECT("V14")+INDIRECT("W14")+INDIRECT("X14")+INDIRECT("Y14")+INDIRECT("Z14")+INDIRECT("AA14")</f>
        <v>0</v>
      </c>
      <c r="O14" s="33">
        <f ca="1">INDIRECT("AB14")+INDIRECT("AC14")+INDIRECT("AD14")+INDIRECT("AE14")+INDIRECT("AF14")+INDIRECT("AG14")+INDIRECT("AH14")+INDIRECT("AI14")</f>
        <v>748</v>
      </c>
      <c r="P14" s="33">
        <f ca="1">INDIRECT("AJ14")+INDIRECT("AK14")+INDIRECT("AL14")+INDIRECT("AM14")+INDIRECT("AN14")+INDIRECT("AO14")+INDIRECT("AP14")+INDIRECT("AQ14")</f>
        <v>175</v>
      </c>
      <c r="Q14" s="33">
        <f ca="1">INDIRECT("AR14")+INDIRECT("AS14")+INDIRECT("AT14")+INDIRECT("AU14")+INDIRECT("AV14")+INDIRECT("AW14")+INDIRECT("AX14")+INDIRECT("AY14")</f>
        <v>145</v>
      </c>
      <c r="R14" s="33">
        <f ca="1">INDIRECT("AZ14")+INDIRECT("BA14")+INDIRECT("BB14")+INDIRECT("BC14")+INDIRECT("BD14")+INDIRECT("BE14")+INDIRECT("BF14")+INDIRECT("BG14")</f>
        <v>0</v>
      </c>
      <c r="S14" s="33">
        <f ca="1">INDIRECT("BH14")+INDIRECT("BI14")+INDIRECT("BJ14")+INDIRECT("BK14")+INDIRECT("BL14")+INDIRECT("BM14")+INDIRECT("BN14")+INDIRECT("BO14")</f>
        <v>0</v>
      </c>
      <c r="T14" s="34"/>
      <c r="U14" s="35"/>
      <c r="V14" s="35"/>
      <c r="W14" s="35"/>
      <c r="X14" s="35"/>
      <c r="Y14" s="35"/>
      <c r="Z14" s="35"/>
      <c r="AA14" s="35"/>
      <c r="AB14" s="34"/>
      <c r="AC14" s="35"/>
      <c r="AD14" s="35"/>
      <c r="AE14" s="35"/>
      <c r="AF14" s="35">
        <v>748</v>
      </c>
      <c r="AG14" s="35"/>
      <c r="AH14" s="35"/>
      <c r="AI14" s="35"/>
      <c r="AJ14" s="34"/>
      <c r="AK14" s="35"/>
      <c r="AL14" s="35">
        <v>175</v>
      </c>
      <c r="AM14" s="35"/>
      <c r="AN14" s="35"/>
      <c r="AO14" s="35"/>
      <c r="AP14" s="35"/>
      <c r="AQ14" s="35"/>
      <c r="AR14" s="34"/>
      <c r="AS14" s="35"/>
      <c r="AT14" s="35"/>
      <c r="AU14" s="35">
        <v>145</v>
      </c>
      <c r="AV14" s="35"/>
      <c r="AW14" s="35"/>
      <c r="AX14" s="35"/>
      <c r="AY14" s="35"/>
      <c r="AZ14" s="34"/>
      <c r="BA14" s="35"/>
      <c r="BB14" s="35"/>
      <c r="BC14" s="35"/>
      <c r="BD14" s="35"/>
      <c r="BE14" s="35"/>
      <c r="BF14" s="35"/>
      <c r="BG14" s="35"/>
      <c r="BH14" s="34"/>
      <c r="BI14" s="35"/>
      <c r="BJ14" s="35"/>
      <c r="BK14" s="35"/>
      <c r="BL14" s="35"/>
      <c r="BM14" s="35"/>
      <c r="BN14" s="35"/>
      <c r="BO14" s="36"/>
      <c r="BP14" s="9">
        <v>11100000093</v>
      </c>
      <c r="BQ14" s="1" t="s">
        <v>3</v>
      </c>
      <c r="BR14" s="1" t="s">
        <v>0</v>
      </c>
      <c r="BS14" s="1" t="s">
        <v>0</v>
      </c>
      <c r="BT14" s="1" t="s">
        <v>0</v>
      </c>
      <c r="BU14" s="1" t="s">
        <v>0</v>
      </c>
      <c r="BW14" s="1">
        <f ca="1">INDIRECT("T14")+2*INDIRECT("AB14")+3*INDIRECT("AJ14")+4*INDIRECT("AR14")+5*INDIRECT("AZ14")+6*INDIRECT("BH14")</f>
        <v>0</v>
      </c>
      <c r="BX14" s="1">
        <v>0</v>
      </c>
      <c r="BY14" s="1">
        <f ca="1">INDIRECT("U14")+2*INDIRECT("AC14")+3*INDIRECT("AK14")+4*INDIRECT("AS14")+5*INDIRECT("BA14")+6*INDIRECT("BI14")</f>
        <v>0</v>
      </c>
      <c r="BZ14" s="1">
        <v>0</v>
      </c>
      <c r="CA14" s="1">
        <f ca="1">INDIRECT("V14")+2*INDIRECT("AD14")+3*INDIRECT("AL14")+4*INDIRECT("AT14")+5*INDIRECT("BB14")+6*INDIRECT("BJ14")</f>
        <v>525</v>
      </c>
      <c r="CB14" s="1">
        <v>525</v>
      </c>
      <c r="CC14" s="1">
        <f ca="1">INDIRECT("W14")+2*INDIRECT("AE14")+3*INDIRECT("AM14")+4*INDIRECT("AU14")+5*INDIRECT("BC14")+6*INDIRECT("BK14")</f>
        <v>580</v>
      </c>
      <c r="CD14" s="1">
        <v>580</v>
      </c>
      <c r="CE14" s="1">
        <f ca="1">INDIRECT("X14")+2*INDIRECT("AF14")+3*INDIRECT("AN14")+4*INDIRECT("AV14")+5*INDIRECT("BD14")+6*INDIRECT("BL14")</f>
        <v>1496</v>
      </c>
      <c r="CF14" s="1">
        <v>1496</v>
      </c>
      <c r="CG14" s="1">
        <f ca="1">INDIRECT("Y14")+2*INDIRECT("AG14")+3*INDIRECT("AO14")+4*INDIRECT("AW14")+5*INDIRECT("BE14")+6*INDIRECT("BM14")</f>
        <v>0</v>
      </c>
      <c r="CH14" s="1">
        <v>0</v>
      </c>
      <c r="CI14" s="1">
        <f ca="1">INDIRECT("Z14")+2*INDIRECT("AH14")+3*INDIRECT("AP14")+4*INDIRECT("AX14")+5*INDIRECT("BF14")+6*INDIRECT("BN14")</f>
        <v>0</v>
      </c>
      <c r="CJ14" s="1">
        <v>0</v>
      </c>
      <c r="CK14" s="1">
        <f ca="1">INDIRECT("AA14")+2*INDIRECT("AI14")+3*INDIRECT("AQ14")+4*INDIRECT("AY14")+5*INDIRECT("BG14")+6*INDIRECT("BO14")</f>
        <v>0</v>
      </c>
      <c r="CL14" s="1">
        <v>0</v>
      </c>
      <c r="CM14" s="1">
        <f ca="1">INDIRECT("T14")+2*INDIRECT("U14")+3*INDIRECT("V14")+4*INDIRECT("W14")+5*INDIRECT("X14")+6*INDIRECT("Y14")+7*INDIRECT("Z14")+8*INDIRECT("AA14")</f>
        <v>0</v>
      </c>
      <c r="CN14" s="1">
        <v>0</v>
      </c>
      <c r="CO14" s="1">
        <f ca="1">INDIRECT("AB14")+2*INDIRECT("AC14")+3*INDIRECT("AD14")+4*INDIRECT("AE14")+5*INDIRECT("AF14")+6*INDIRECT("AG14")+7*INDIRECT("AH14")+8*INDIRECT("AI14")</f>
        <v>3740</v>
      </c>
      <c r="CP14" s="1">
        <v>3740</v>
      </c>
      <c r="CQ14" s="1">
        <f ca="1">INDIRECT("AJ14")+2*INDIRECT("AK14")+3*INDIRECT("AL14")+4*INDIRECT("AM14")+5*INDIRECT("AN14")+6*INDIRECT("AO14")+7*INDIRECT("AP14")+8*INDIRECT("AQ14")</f>
        <v>525</v>
      </c>
      <c r="CR14" s="1">
        <v>525</v>
      </c>
      <c r="CS14" s="1">
        <f ca="1">INDIRECT("AR14")+2*INDIRECT("AS14")+3*INDIRECT("AT14")+4*INDIRECT("AU14")+5*INDIRECT("AV14")+6*INDIRECT("AW14")+7*INDIRECT("AX14")+8*INDIRECT("AY14")</f>
        <v>580</v>
      </c>
      <c r="CT14" s="1">
        <v>580</v>
      </c>
      <c r="CU14" s="1">
        <f ca="1">INDIRECT("AZ14")+2*INDIRECT("BA14")+3*INDIRECT("BB14")+4*INDIRECT("BC14")+5*INDIRECT("BD14")+6*INDIRECT("BE14")+7*INDIRECT("BF14")+8*INDIRECT("BG14")</f>
        <v>0</v>
      </c>
      <c r="CV14" s="1">
        <v>0</v>
      </c>
      <c r="CW14" s="1">
        <f ca="1">INDIRECT("BH14")+2*INDIRECT("BI14")+3*INDIRECT("BJ14")+4*INDIRECT("BK14")+5*INDIRECT("BL14")+6*INDIRECT("BM14")+7*INDIRECT("BN14")+8*INDIRECT("BO14")</f>
        <v>0</v>
      </c>
      <c r="CX14" s="1">
        <v>0</v>
      </c>
    </row>
    <row r="15" spans="1:102" ht="11.25">
      <c r="A15" s="1" t="s">
        <v>0</v>
      </c>
      <c r="B15" s="1" t="s">
        <v>12</v>
      </c>
      <c r="C15" s="1" t="s">
        <v>0</v>
      </c>
      <c r="D15" s="1" t="s">
        <v>13</v>
      </c>
      <c r="E15" s="1" t="s">
        <v>14</v>
      </c>
      <c r="F15" s="7">
        <f ca="1">INDIRECT("T15")+INDIRECT("AB15")+INDIRECT("AJ15")+INDIRECT("AR15")+INDIRECT("AZ15")+INDIRECT("BH15")</f>
        <v>0</v>
      </c>
      <c r="G15" s="6">
        <f ca="1">INDIRECT("U15")+INDIRECT("AC15")+INDIRECT("AK15")+INDIRECT("AS15")+INDIRECT("BA15")+INDIRECT("BI15")</f>
        <v>0</v>
      </c>
      <c r="H15" s="6">
        <f ca="1">INDIRECT("V15")+INDIRECT("AD15")+INDIRECT("AL15")+INDIRECT("AT15")+INDIRECT("BB15")+INDIRECT("BJ15")</f>
        <v>5</v>
      </c>
      <c r="I15" s="6">
        <f ca="1">INDIRECT("W15")+INDIRECT("AE15")+INDIRECT("AM15")+INDIRECT("AU15")+INDIRECT("BC15")+INDIRECT("BK15")</f>
        <v>42</v>
      </c>
      <c r="J15" s="6">
        <f ca="1">INDIRECT("X15")+INDIRECT("AF15")+INDIRECT("AN15")+INDIRECT("AV15")+INDIRECT("BD15")+INDIRECT("BL15")</f>
        <v>3480</v>
      </c>
      <c r="K15" s="6">
        <f ca="1">INDIRECT("Y15")+INDIRECT("AG15")+INDIRECT("AO15")+INDIRECT("AW15")+INDIRECT("BE15")+INDIRECT("BM15")</f>
        <v>0</v>
      </c>
      <c r="L15" s="6">
        <f ca="1">INDIRECT("Z15")+INDIRECT("AH15")+INDIRECT("AP15")+INDIRECT("AX15")+INDIRECT("BF15")+INDIRECT("BN15")</f>
        <v>0</v>
      </c>
      <c r="M15" s="6">
        <f ca="1">INDIRECT("AA15")+INDIRECT("AI15")+INDIRECT("AQ15")+INDIRECT("AY15")+INDIRECT("BG15")+INDIRECT("BO15")</f>
        <v>0</v>
      </c>
      <c r="N15" s="7">
        <f ca="1">INDIRECT("T15")+INDIRECT("U15")+INDIRECT("V15")+INDIRECT("W15")+INDIRECT("X15")+INDIRECT("Y15")+INDIRECT("Z15")+INDIRECT("AA15")</f>
        <v>42</v>
      </c>
      <c r="O15" s="6">
        <f ca="1">INDIRECT("AB15")+INDIRECT("AC15")+INDIRECT("AD15")+INDIRECT("AE15")+INDIRECT("AF15")+INDIRECT("AG15")+INDIRECT("AH15")+INDIRECT("AI15")</f>
        <v>3480</v>
      </c>
      <c r="P15" s="6">
        <f ca="1">INDIRECT("AJ15")+INDIRECT("AK15")+INDIRECT("AL15")+INDIRECT("AM15")+INDIRECT("AN15")+INDIRECT("AO15")+INDIRECT("AP15")+INDIRECT("AQ15")</f>
        <v>0</v>
      </c>
      <c r="Q15" s="6">
        <f ca="1">INDIRECT("AR15")+INDIRECT("AS15")+INDIRECT("AT15")+INDIRECT("AU15")+INDIRECT("AV15")+INDIRECT("AW15")+INDIRECT("AX15")+INDIRECT("AY15")</f>
        <v>5</v>
      </c>
      <c r="R15" s="6">
        <f ca="1">INDIRECT("AZ15")+INDIRECT("BA15")+INDIRECT("BB15")+INDIRECT("BC15")+INDIRECT("BD15")+INDIRECT("BE15")+INDIRECT("BF15")+INDIRECT("BG15")</f>
        <v>0</v>
      </c>
      <c r="S15" s="6">
        <f ca="1">INDIRECT("BH15")+INDIRECT("BI15")+INDIRECT("BJ15")+INDIRECT("BK15")+INDIRECT("BL15")+INDIRECT("BM15")+INDIRECT("BN15")+INDIRECT("BO15")</f>
        <v>0</v>
      </c>
      <c r="T15" s="28"/>
      <c r="U15" s="29"/>
      <c r="V15" s="29"/>
      <c r="W15" s="29">
        <v>42</v>
      </c>
      <c r="X15" s="29"/>
      <c r="Y15" s="29"/>
      <c r="Z15" s="29"/>
      <c r="AA15" s="29"/>
      <c r="AB15" s="28"/>
      <c r="AC15" s="29"/>
      <c r="AD15" s="29"/>
      <c r="AE15" s="29"/>
      <c r="AF15" s="29">
        <v>3480</v>
      </c>
      <c r="AG15" s="29"/>
      <c r="AH15" s="29"/>
      <c r="AI15" s="29"/>
      <c r="AJ15" s="28"/>
      <c r="AK15" s="29"/>
      <c r="AL15" s="29"/>
      <c r="AM15" s="29"/>
      <c r="AN15" s="29"/>
      <c r="AO15" s="29"/>
      <c r="AP15" s="29"/>
      <c r="AQ15" s="29"/>
      <c r="AR15" s="28"/>
      <c r="AS15" s="29"/>
      <c r="AT15" s="29">
        <v>5</v>
      </c>
      <c r="AU15" s="29"/>
      <c r="AV15" s="29"/>
      <c r="AW15" s="29"/>
      <c r="AX15" s="29"/>
      <c r="AY15" s="29"/>
      <c r="AZ15" s="28"/>
      <c r="BA15" s="29"/>
      <c r="BB15" s="29"/>
      <c r="BC15" s="29"/>
      <c r="BD15" s="29"/>
      <c r="BE15" s="29"/>
      <c r="BF15" s="29"/>
      <c r="BG15" s="29"/>
      <c r="BH15" s="28"/>
      <c r="BI15" s="29"/>
      <c r="BJ15" s="29"/>
      <c r="BK15" s="29"/>
      <c r="BL15" s="29"/>
      <c r="BM15" s="29"/>
      <c r="BN15" s="29"/>
      <c r="BO15" s="29"/>
      <c r="BP15" s="9">
        <v>0</v>
      </c>
      <c r="BQ15" s="1" t="s">
        <v>0</v>
      </c>
      <c r="BR15" s="1" t="s">
        <v>0</v>
      </c>
      <c r="BS15" s="1" t="s">
        <v>0</v>
      </c>
      <c r="BT15" s="1" t="s">
        <v>0</v>
      </c>
      <c r="BU15" s="1" t="s">
        <v>0</v>
      </c>
      <c r="BW15" s="1">
        <f ca="1">INDIRECT("T15")+2*INDIRECT("AB15")+3*INDIRECT("AJ15")+4*INDIRECT("AR15")+5*INDIRECT("AZ15")+6*INDIRECT("BH15")</f>
        <v>0</v>
      </c>
      <c r="BX15" s="1">
        <v>0</v>
      </c>
      <c r="BY15" s="1">
        <f ca="1">INDIRECT("U15")+2*INDIRECT("AC15")+3*INDIRECT("AK15")+4*INDIRECT("AS15")+5*INDIRECT("BA15")+6*INDIRECT("BI15")</f>
        <v>0</v>
      </c>
      <c r="BZ15" s="1">
        <v>0</v>
      </c>
      <c r="CA15" s="1">
        <f ca="1">INDIRECT("V15")+2*INDIRECT("AD15")+3*INDIRECT("AL15")+4*INDIRECT("AT15")+5*INDIRECT("BB15")+6*INDIRECT("BJ15")</f>
        <v>20</v>
      </c>
      <c r="CB15" s="1">
        <v>20</v>
      </c>
      <c r="CC15" s="1">
        <f ca="1">INDIRECT("W15")+2*INDIRECT("AE15")+3*INDIRECT("AM15")+4*INDIRECT("AU15")+5*INDIRECT("BC15")+6*INDIRECT("BK15")</f>
        <v>42</v>
      </c>
      <c r="CD15" s="1">
        <v>42</v>
      </c>
      <c r="CE15" s="1">
        <f ca="1">INDIRECT("X15")+2*INDIRECT("AF15")+3*INDIRECT("AN15")+4*INDIRECT("AV15")+5*INDIRECT("BD15")+6*INDIRECT("BL15")</f>
        <v>6960</v>
      </c>
      <c r="CF15" s="1">
        <v>6960</v>
      </c>
      <c r="CG15" s="1">
        <f ca="1">INDIRECT("Y15")+2*INDIRECT("AG15")+3*INDIRECT("AO15")+4*INDIRECT("AW15")+5*INDIRECT("BE15")+6*INDIRECT("BM15")</f>
        <v>0</v>
      </c>
      <c r="CH15" s="1">
        <v>0</v>
      </c>
      <c r="CI15" s="1">
        <f ca="1">INDIRECT("Z15")+2*INDIRECT("AH15")+3*INDIRECT("AP15")+4*INDIRECT("AX15")+5*INDIRECT("BF15")+6*INDIRECT("BN15")</f>
        <v>0</v>
      </c>
      <c r="CJ15" s="1">
        <v>0</v>
      </c>
      <c r="CK15" s="1">
        <f ca="1">INDIRECT("AA15")+2*INDIRECT("AI15")+3*INDIRECT("AQ15")+4*INDIRECT("AY15")+5*INDIRECT("BG15")+6*INDIRECT("BO15")</f>
        <v>0</v>
      </c>
      <c r="CL15" s="1">
        <v>0</v>
      </c>
      <c r="CM15" s="1">
        <f ca="1">INDIRECT("T15")+2*INDIRECT("U15")+3*INDIRECT("V15")+4*INDIRECT("W15")+5*INDIRECT("X15")+6*INDIRECT("Y15")+7*INDIRECT("Z15")+8*INDIRECT("AA15")</f>
        <v>168</v>
      </c>
      <c r="CN15" s="1">
        <v>168</v>
      </c>
      <c r="CO15" s="1">
        <f ca="1">INDIRECT("AB15")+2*INDIRECT("AC15")+3*INDIRECT("AD15")+4*INDIRECT("AE15")+5*INDIRECT("AF15")+6*INDIRECT("AG15")+7*INDIRECT("AH15")+8*INDIRECT("AI15")</f>
        <v>17400</v>
      </c>
      <c r="CP15" s="1">
        <v>17400</v>
      </c>
      <c r="CQ15" s="1">
        <f ca="1">INDIRECT("AJ15")+2*INDIRECT("AK15")+3*INDIRECT("AL15")+4*INDIRECT("AM15")+5*INDIRECT("AN15")+6*INDIRECT("AO15")+7*INDIRECT("AP15")+8*INDIRECT("AQ15")</f>
        <v>0</v>
      </c>
      <c r="CR15" s="1">
        <v>0</v>
      </c>
      <c r="CS15" s="1">
        <f ca="1">INDIRECT("AR15")+2*INDIRECT("AS15")+3*INDIRECT("AT15")+4*INDIRECT("AU15")+5*INDIRECT("AV15")+6*INDIRECT("AW15")+7*INDIRECT("AX15")+8*INDIRECT("AY15")</f>
        <v>15</v>
      </c>
      <c r="CT15" s="1">
        <v>15</v>
      </c>
      <c r="CU15" s="1">
        <f ca="1">INDIRECT("AZ15")+2*INDIRECT("BA15")+3*INDIRECT("BB15")+4*INDIRECT("BC15")+5*INDIRECT("BD15")+6*INDIRECT("BE15")+7*INDIRECT("BF15")+8*INDIRECT("BG15")</f>
        <v>0</v>
      </c>
      <c r="CV15" s="1">
        <v>0</v>
      </c>
      <c r="CW15" s="1">
        <f ca="1">INDIRECT("BH15")+2*INDIRECT("BI15")+3*INDIRECT("BJ15")+4*INDIRECT("BK15")+5*INDIRECT("BL15")+6*INDIRECT("BM15")+7*INDIRECT("BN15")+8*INDIRECT("BO15")</f>
        <v>0</v>
      </c>
      <c r="CX15" s="1">
        <v>0</v>
      </c>
    </row>
    <row r="16" spans="1:73" ht="11.25">
      <c r="A16" s="25"/>
      <c r="B16" s="25"/>
      <c r="C16" s="27" t="s">
        <v>91</v>
      </c>
      <c r="D16" s="26" t="s">
        <v>0</v>
      </c>
      <c r="E16" s="1" t="s">
        <v>7</v>
      </c>
      <c r="F16" s="7">
        <f>SUM(F14:F15)</f>
        <v>0</v>
      </c>
      <c r="G16" s="6">
        <f>SUM(G14:G15)</f>
        <v>0</v>
      </c>
      <c r="H16" s="6">
        <f>SUM(H14:H15)</f>
        <v>180</v>
      </c>
      <c r="I16" s="6">
        <f>SUM(I14:I15)</f>
        <v>187</v>
      </c>
      <c r="J16" s="6">
        <f>SUM(J14:J15)</f>
        <v>4228</v>
      </c>
      <c r="K16" s="6">
        <f>SUM(K14:K15)</f>
        <v>0</v>
      </c>
      <c r="L16" s="6">
        <f>SUM(L14:L15)</f>
        <v>0</v>
      </c>
      <c r="M16" s="6">
        <f>SUM(M14:M15)</f>
        <v>0</v>
      </c>
      <c r="N16" s="7">
        <f>SUM(N14:N15)</f>
        <v>42</v>
      </c>
      <c r="O16" s="6">
        <f>SUM(O14:O15)</f>
        <v>4228</v>
      </c>
      <c r="P16" s="6">
        <f>SUM(P14:P15)</f>
        <v>175</v>
      </c>
      <c r="Q16" s="6">
        <f>SUM(Q14:Q15)</f>
        <v>150</v>
      </c>
      <c r="R16" s="6">
        <f>SUM(R14:R15)</f>
        <v>0</v>
      </c>
      <c r="S16" s="6">
        <f>SUM(S14:S15)</f>
        <v>0</v>
      </c>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v>0</v>
      </c>
      <c r="BQ16" s="1" t="s">
        <v>0</v>
      </c>
      <c r="BR16" s="1" t="s">
        <v>0</v>
      </c>
      <c r="BS16" s="1" t="s">
        <v>0</v>
      </c>
      <c r="BT16" s="1" t="s">
        <v>0</v>
      </c>
      <c r="BU16" s="1" t="s">
        <v>0</v>
      </c>
    </row>
    <row r="17" spans="3:73" ht="11.25">
      <c r="C17" s="1" t="s">
        <v>0</v>
      </c>
      <c r="D17" s="1" t="s">
        <v>0</v>
      </c>
      <c r="E17" s="1" t="s">
        <v>0</v>
      </c>
      <c r="F17" s="7"/>
      <c r="G17" s="6"/>
      <c r="H17" s="6"/>
      <c r="I17" s="6"/>
      <c r="J17" s="6"/>
      <c r="K17" s="6"/>
      <c r="L17" s="6"/>
      <c r="M17" s="6"/>
      <c r="N17" s="7"/>
      <c r="O17" s="6"/>
      <c r="P17" s="6"/>
      <c r="Q17" s="6"/>
      <c r="R17" s="6"/>
      <c r="S17" s="6"/>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c r="BT17" s="1" t="s">
        <v>0</v>
      </c>
      <c r="BU17" s="1" t="s">
        <v>0</v>
      </c>
    </row>
    <row r="18" spans="1:102" ht="11.25">
      <c r="A18" s="30" t="s">
        <v>1</v>
      </c>
      <c r="B18" s="31" t="str">
        <f>HYPERLINK("http://www.dot.ca.gov/hq/transprog/stip2004/ff_sheets/02-2362.xls","2362")</f>
        <v>2362</v>
      </c>
      <c r="C18" s="30" t="s">
        <v>0</v>
      </c>
      <c r="D18" s="30" t="s">
        <v>2</v>
      </c>
      <c r="E18" s="30" t="s">
        <v>3</v>
      </c>
      <c r="F18" s="32">
        <f ca="1">INDIRECT("T18")+INDIRECT("AB18")+INDIRECT("AJ18")+INDIRECT("AR18")+INDIRECT("AZ18")+INDIRECT("BH18")</f>
        <v>0</v>
      </c>
      <c r="G18" s="33">
        <f ca="1">INDIRECT("U18")+INDIRECT("AC18")+INDIRECT("AK18")+INDIRECT("AS18")+INDIRECT("BA18")+INDIRECT("BI18")</f>
        <v>0</v>
      </c>
      <c r="H18" s="33">
        <f ca="1">INDIRECT("V18")+INDIRECT("AD18")+INDIRECT("AL18")+INDIRECT("AT18")+INDIRECT("BB18")+INDIRECT("BJ18")</f>
        <v>345</v>
      </c>
      <c r="I18" s="33">
        <f ca="1">INDIRECT("W18")+INDIRECT("AE18")+INDIRECT("AM18")+INDIRECT("AU18")+INDIRECT("BC18")+INDIRECT("BK18")</f>
        <v>0</v>
      </c>
      <c r="J18" s="33">
        <f ca="1">INDIRECT("X18")+INDIRECT("AF18")+INDIRECT("AN18")+INDIRECT("AV18")+INDIRECT("BD18")+INDIRECT("BL18")</f>
        <v>0</v>
      </c>
      <c r="K18" s="33">
        <f ca="1">INDIRECT("Y18")+INDIRECT("AG18")+INDIRECT("AO18")+INDIRECT("AW18")+INDIRECT("BE18")+INDIRECT("BM18")</f>
        <v>0</v>
      </c>
      <c r="L18" s="33">
        <f ca="1">INDIRECT("Z18")+INDIRECT("AH18")+INDIRECT("AP18")+INDIRECT("AX18")+INDIRECT("BF18")+INDIRECT("BN18")</f>
        <v>0</v>
      </c>
      <c r="M18" s="33">
        <f ca="1">INDIRECT("AA18")+INDIRECT("AI18")+INDIRECT("AQ18")+INDIRECT("AY18")+INDIRECT("BG18")+INDIRECT("BO18")</f>
        <v>0</v>
      </c>
      <c r="N18" s="32">
        <f ca="1">INDIRECT("T18")+INDIRECT("U18")+INDIRECT("V18")+INDIRECT("W18")+INDIRECT("X18")+INDIRECT("Y18")+INDIRECT("Z18")+INDIRECT("AA18")</f>
        <v>0</v>
      </c>
      <c r="O18" s="33">
        <f ca="1">INDIRECT("AB18")+INDIRECT("AC18")+INDIRECT("AD18")+INDIRECT("AE18")+INDIRECT("AF18")+INDIRECT("AG18")+INDIRECT("AH18")+INDIRECT("AI18")</f>
        <v>0</v>
      </c>
      <c r="P18" s="33">
        <f ca="1">INDIRECT("AJ18")+INDIRECT("AK18")+INDIRECT("AL18")+INDIRECT("AM18")+INDIRECT("AN18")+INDIRECT("AO18")+INDIRECT("AP18")+INDIRECT("AQ18")</f>
        <v>345</v>
      </c>
      <c r="Q18" s="33">
        <f ca="1">INDIRECT("AR18")+INDIRECT("AS18")+INDIRECT("AT18")+INDIRECT("AU18")+INDIRECT("AV18")+INDIRECT("AW18")+INDIRECT("AX18")+INDIRECT("AY18")</f>
        <v>0</v>
      </c>
      <c r="R18" s="33">
        <f ca="1">INDIRECT("AZ18")+INDIRECT("BA18")+INDIRECT("BB18")+INDIRECT("BC18")+INDIRECT("BD18")+INDIRECT("BE18")+INDIRECT("BF18")+INDIRECT("BG18")</f>
        <v>0</v>
      </c>
      <c r="S18" s="33">
        <f ca="1">INDIRECT("BH18")+INDIRECT("BI18")+INDIRECT("BJ18")+INDIRECT("BK18")+INDIRECT("BL18")+INDIRECT("BM18")+INDIRECT("BN18")+INDIRECT("BO18")</f>
        <v>0</v>
      </c>
      <c r="T18" s="34"/>
      <c r="U18" s="35"/>
      <c r="V18" s="35"/>
      <c r="W18" s="35"/>
      <c r="X18" s="35"/>
      <c r="Y18" s="35"/>
      <c r="Z18" s="35"/>
      <c r="AA18" s="35"/>
      <c r="AB18" s="34"/>
      <c r="AC18" s="35"/>
      <c r="AD18" s="35"/>
      <c r="AE18" s="35"/>
      <c r="AF18" s="35"/>
      <c r="AG18" s="35"/>
      <c r="AH18" s="35"/>
      <c r="AI18" s="35"/>
      <c r="AJ18" s="34"/>
      <c r="AK18" s="35"/>
      <c r="AL18" s="35">
        <v>345</v>
      </c>
      <c r="AM18" s="35"/>
      <c r="AN18" s="35"/>
      <c r="AO18" s="35"/>
      <c r="AP18" s="35"/>
      <c r="AQ18" s="35"/>
      <c r="AR18" s="34"/>
      <c r="AS18" s="35"/>
      <c r="AT18" s="35"/>
      <c r="AU18" s="35"/>
      <c r="AV18" s="35"/>
      <c r="AW18" s="35"/>
      <c r="AX18" s="35"/>
      <c r="AY18" s="35"/>
      <c r="AZ18" s="34"/>
      <c r="BA18" s="35"/>
      <c r="BB18" s="35"/>
      <c r="BC18" s="35"/>
      <c r="BD18" s="35"/>
      <c r="BE18" s="35"/>
      <c r="BF18" s="35"/>
      <c r="BG18" s="35"/>
      <c r="BH18" s="34"/>
      <c r="BI18" s="35"/>
      <c r="BJ18" s="35"/>
      <c r="BK18" s="35"/>
      <c r="BL18" s="35"/>
      <c r="BM18" s="35"/>
      <c r="BN18" s="35"/>
      <c r="BO18" s="36"/>
      <c r="BP18" s="9">
        <v>11100000095</v>
      </c>
      <c r="BQ18" s="1" t="s">
        <v>3</v>
      </c>
      <c r="BR18" s="1" t="s">
        <v>0</v>
      </c>
      <c r="BS18" s="1" t="s">
        <v>0</v>
      </c>
      <c r="BT18" s="1" t="s">
        <v>0</v>
      </c>
      <c r="BU18" s="1" t="s">
        <v>0</v>
      </c>
      <c r="BW18" s="1">
        <f ca="1">INDIRECT("T18")+2*INDIRECT("AB18")+3*INDIRECT("AJ18")+4*INDIRECT("AR18")+5*INDIRECT("AZ18")+6*INDIRECT("BH18")</f>
        <v>0</v>
      </c>
      <c r="BX18" s="1">
        <v>0</v>
      </c>
      <c r="BY18" s="1">
        <f ca="1">INDIRECT("U18")+2*INDIRECT("AC18")+3*INDIRECT("AK18")+4*INDIRECT("AS18")+5*INDIRECT("BA18")+6*INDIRECT("BI18")</f>
        <v>0</v>
      </c>
      <c r="BZ18" s="1">
        <v>0</v>
      </c>
      <c r="CA18" s="1">
        <f ca="1">INDIRECT("V18")+2*INDIRECT("AD18")+3*INDIRECT("AL18")+4*INDIRECT("AT18")+5*INDIRECT("BB18")+6*INDIRECT("BJ18")</f>
        <v>1035</v>
      </c>
      <c r="CB18" s="1">
        <v>1035</v>
      </c>
      <c r="CC18" s="1">
        <f ca="1">INDIRECT("W18")+2*INDIRECT("AE18")+3*INDIRECT("AM18")+4*INDIRECT("AU18")+5*INDIRECT("BC18")+6*INDIRECT("BK18")</f>
        <v>0</v>
      </c>
      <c r="CD18" s="1">
        <v>0</v>
      </c>
      <c r="CE18" s="1">
        <f ca="1">INDIRECT("X18")+2*INDIRECT("AF18")+3*INDIRECT("AN18")+4*INDIRECT("AV18")+5*INDIRECT("BD18")+6*INDIRECT("BL18")</f>
        <v>0</v>
      </c>
      <c r="CF18" s="1">
        <v>0</v>
      </c>
      <c r="CG18" s="1">
        <f ca="1">INDIRECT("Y18")+2*INDIRECT("AG18")+3*INDIRECT("AO18")+4*INDIRECT("AW18")+5*INDIRECT("BE18")+6*INDIRECT("BM18")</f>
        <v>0</v>
      </c>
      <c r="CH18" s="1">
        <v>0</v>
      </c>
      <c r="CI18" s="1">
        <f ca="1">INDIRECT("Z18")+2*INDIRECT("AH18")+3*INDIRECT("AP18")+4*INDIRECT("AX18")+5*INDIRECT("BF18")+6*INDIRECT("BN18")</f>
        <v>0</v>
      </c>
      <c r="CJ18" s="1">
        <v>0</v>
      </c>
      <c r="CK18" s="1">
        <f ca="1">INDIRECT("AA18")+2*INDIRECT("AI18")+3*INDIRECT("AQ18")+4*INDIRECT("AY18")+5*INDIRECT("BG18")+6*INDIRECT("BO18")</f>
        <v>0</v>
      </c>
      <c r="CL18" s="1">
        <v>0</v>
      </c>
      <c r="CM18" s="1">
        <f ca="1">INDIRECT("T18")+2*INDIRECT("U18")+3*INDIRECT("V18")+4*INDIRECT("W18")+5*INDIRECT("X18")+6*INDIRECT("Y18")+7*INDIRECT("Z18")+8*INDIRECT("AA18")</f>
        <v>0</v>
      </c>
      <c r="CN18" s="1">
        <v>0</v>
      </c>
      <c r="CO18" s="1">
        <f ca="1">INDIRECT("AB18")+2*INDIRECT("AC18")+3*INDIRECT("AD18")+4*INDIRECT("AE18")+5*INDIRECT("AF18")+6*INDIRECT("AG18")+7*INDIRECT("AH18")+8*INDIRECT("AI18")</f>
        <v>0</v>
      </c>
      <c r="CP18" s="1">
        <v>0</v>
      </c>
      <c r="CQ18" s="1">
        <f ca="1">INDIRECT("AJ18")+2*INDIRECT("AK18")+3*INDIRECT("AL18")+4*INDIRECT("AM18")+5*INDIRECT("AN18")+6*INDIRECT("AO18")+7*INDIRECT("AP18")+8*INDIRECT("AQ18")</f>
        <v>1035</v>
      </c>
      <c r="CR18" s="1">
        <v>1035</v>
      </c>
      <c r="CS18" s="1">
        <f ca="1">INDIRECT("AR18")+2*INDIRECT("AS18")+3*INDIRECT("AT18")+4*INDIRECT("AU18")+5*INDIRECT("AV18")+6*INDIRECT("AW18")+7*INDIRECT("AX18")+8*INDIRECT("AY18")</f>
        <v>0</v>
      </c>
      <c r="CT18" s="1">
        <v>0</v>
      </c>
      <c r="CU18" s="1">
        <f ca="1">INDIRECT("AZ18")+2*INDIRECT("BA18")+3*INDIRECT("BB18")+4*INDIRECT("BC18")+5*INDIRECT("BD18")+6*INDIRECT("BE18")+7*INDIRECT("BF18")+8*INDIRECT("BG18")</f>
        <v>0</v>
      </c>
      <c r="CV18" s="1">
        <v>0</v>
      </c>
      <c r="CW18" s="1">
        <f ca="1">INDIRECT("BH18")+2*INDIRECT("BI18")+3*INDIRECT("BJ18")+4*INDIRECT("BK18")+5*INDIRECT("BL18")+6*INDIRECT("BM18")+7*INDIRECT("BN18")+8*INDIRECT("BO18")</f>
        <v>0</v>
      </c>
      <c r="CX18" s="1">
        <v>0</v>
      </c>
    </row>
    <row r="19" spans="1:102" ht="11.25">
      <c r="A19" s="1" t="s">
        <v>0</v>
      </c>
      <c r="B19" s="1" t="s">
        <v>15</v>
      </c>
      <c r="C19" s="1" t="s">
        <v>0</v>
      </c>
      <c r="D19" s="1" t="s">
        <v>16</v>
      </c>
      <c r="E19" s="1" t="s">
        <v>17</v>
      </c>
      <c r="F19" s="7">
        <f ca="1">INDIRECT("T19")+INDIRECT("AB19")+INDIRECT("AJ19")+INDIRECT("AR19")+INDIRECT("AZ19")+INDIRECT("BH19")</f>
        <v>0</v>
      </c>
      <c r="G19" s="6">
        <f ca="1">INDIRECT("U19")+INDIRECT("AC19")+INDIRECT("AK19")+INDIRECT("AS19")+INDIRECT("BA19")+INDIRECT("BI19")</f>
        <v>0</v>
      </c>
      <c r="H19" s="6">
        <f ca="1">INDIRECT("V19")+INDIRECT("AD19")+INDIRECT("AL19")+INDIRECT("AT19")+INDIRECT("BB19")+INDIRECT("BJ19")</f>
        <v>0</v>
      </c>
      <c r="I19" s="6">
        <f ca="1">INDIRECT("W19")+INDIRECT("AE19")+INDIRECT("AM19")+INDIRECT("AU19")+INDIRECT("BC19")+INDIRECT("BK19")</f>
        <v>0</v>
      </c>
      <c r="J19" s="6">
        <f ca="1">INDIRECT("X19")+INDIRECT("AF19")+INDIRECT("AN19")+INDIRECT("AV19")+INDIRECT("BD19")+INDIRECT("BL19")</f>
        <v>4100</v>
      </c>
      <c r="K19" s="6">
        <f ca="1">INDIRECT("Y19")+INDIRECT("AG19")+INDIRECT("AO19")+INDIRECT("AW19")+INDIRECT("BE19")+INDIRECT("BM19")</f>
        <v>1000</v>
      </c>
      <c r="L19" s="6">
        <f ca="1">INDIRECT("Z19")+INDIRECT("AH19")+INDIRECT("AP19")+INDIRECT("AX19")+INDIRECT("BF19")+INDIRECT("BN19")</f>
        <v>0</v>
      </c>
      <c r="M19" s="6">
        <f ca="1">INDIRECT("AA19")+INDIRECT("AI19")+INDIRECT("AQ19")+INDIRECT("AY19")+INDIRECT("BG19")+INDIRECT("BO19")</f>
        <v>0</v>
      </c>
      <c r="N19" s="7">
        <f ca="1">INDIRECT("T19")+INDIRECT("U19")+INDIRECT("V19")+INDIRECT("W19")+INDIRECT("X19")+INDIRECT("Y19")+INDIRECT("Z19")+INDIRECT("AA19")</f>
        <v>3100</v>
      </c>
      <c r="O19" s="6">
        <f ca="1">INDIRECT("AB19")+INDIRECT("AC19")+INDIRECT("AD19")+INDIRECT("AE19")+INDIRECT("AF19")+INDIRECT("AG19")+INDIRECT("AH19")+INDIRECT("AI19")</f>
        <v>1000</v>
      </c>
      <c r="P19" s="6">
        <f ca="1">INDIRECT("AJ19")+INDIRECT("AK19")+INDIRECT("AL19")+INDIRECT("AM19")+INDIRECT("AN19")+INDIRECT("AO19")+INDIRECT("AP19")+INDIRECT("AQ19")</f>
        <v>0</v>
      </c>
      <c r="Q19" s="6">
        <f ca="1">INDIRECT("AR19")+INDIRECT("AS19")+INDIRECT("AT19")+INDIRECT("AU19")+INDIRECT("AV19")+INDIRECT("AW19")+INDIRECT("AX19")+INDIRECT("AY19")</f>
        <v>1000</v>
      </c>
      <c r="R19" s="6">
        <f ca="1">INDIRECT("AZ19")+INDIRECT("BA19")+INDIRECT("BB19")+INDIRECT("BC19")+INDIRECT("BD19")+INDIRECT("BE19")+INDIRECT("BF19")+INDIRECT("BG19")</f>
        <v>0</v>
      </c>
      <c r="S19" s="6">
        <f ca="1">INDIRECT("BH19")+INDIRECT("BI19")+INDIRECT("BJ19")+INDIRECT("BK19")+INDIRECT("BL19")+INDIRECT("BM19")+INDIRECT("BN19")+INDIRECT("BO19")</f>
        <v>0</v>
      </c>
      <c r="T19" s="28"/>
      <c r="U19" s="29"/>
      <c r="V19" s="29"/>
      <c r="W19" s="29"/>
      <c r="X19" s="29">
        <v>3100</v>
      </c>
      <c r="Y19" s="29"/>
      <c r="Z19" s="29"/>
      <c r="AA19" s="29"/>
      <c r="AB19" s="28"/>
      <c r="AC19" s="29"/>
      <c r="AD19" s="29"/>
      <c r="AE19" s="29"/>
      <c r="AF19" s="29"/>
      <c r="AG19" s="29">
        <v>1000</v>
      </c>
      <c r="AH19" s="29"/>
      <c r="AI19" s="29"/>
      <c r="AJ19" s="28"/>
      <c r="AK19" s="29"/>
      <c r="AL19" s="29"/>
      <c r="AM19" s="29"/>
      <c r="AN19" s="29"/>
      <c r="AO19" s="29"/>
      <c r="AP19" s="29"/>
      <c r="AQ19" s="29"/>
      <c r="AR19" s="28"/>
      <c r="AS19" s="29"/>
      <c r="AT19" s="29"/>
      <c r="AU19" s="29"/>
      <c r="AV19" s="29">
        <v>1000</v>
      </c>
      <c r="AW19" s="29"/>
      <c r="AX19" s="29"/>
      <c r="AY19" s="29"/>
      <c r="AZ19" s="28"/>
      <c r="BA19" s="29"/>
      <c r="BB19" s="29"/>
      <c r="BC19" s="29"/>
      <c r="BD19" s="29"/>
      <c r="BE19" s="29"/>
      <c r="BF19" s="29"/>
      <c r="BG19" s="29"/>
      <c r="BH19" s="28"/>
      <c r="BI19" s="29"/>
      <c r="BJ19" s="29"/>
      <c r="BK19" s="29"/>
      <c r="BL19" s="29"/>
      <c r="BM19" s="29"/>
      <c r="BN19" s="29"/>
      <c r="BO19" s="29"/>
      <c r="BP19" s="9">
        <v>0</v>
      </c>
      <c r="BQ19" s="1" t="s">
        <v>0</v>
      </c>
      <c r="BR19" s="1" t="s">
        <v>0</v>
      </c>
      <c r="BS19" s="1" t="s">
        <v>0</v>
      </c>
      <c r="BT19" s="1" t="s">
        <v>0</v>
      </c>
      <c r="BU19" s="1" t="s">
        <v>0</v>
      </c>
      <c r="BW19" s="1">
        <f ca="1">INDIRECT("T19")+2*INDIRECT("AB19")+3*INDIRECT("AJ19")+4*INDIRECT("AR19")+5*INDIRECT("AZ19")+6*INDIRECT("BH19")</f>
        <v>0</v>
      </c>
      <c r="BX19" s="1">
        <v>0</v>
      </c>
      <c r="BY19" s="1">
        <f ca="1">INDIRECT("U19")+2*INDIRECT("AC19")+3*INDIRECT("AK19")+4*INDIRECT("AS19")+5*INDIRECT("BA19")+6*INDIRECT("BI19")</f>
        <v>0</v>
      </c>
      <c r="BZ19" s="1">
        <v>0</v>
      </c>
      <c r="CA19" s="1">
        <f ca="1">INDIRECT("V19")+2*INDIRECT("AD19")+3*INDIRECT("AL19")+4*INDIRECT("AT19")+5*INDIRECT("BB19")+6*INDIRECT("BJ19")</f>
        <v>0</v>
      </c>
      <c r="CB19" s="1">
        <v>0</v>
      </c>
      <c r="CC19" s="1">
        <f ca="1">INDIRECT("W19")+2*INDIRECT("AE19")+3*INDIRECT("AM19")+4*INDIRECT("AU19")+5*INDIRECT("BC19")+6*INDIRECT("BK19")</f>
        <v>0</v>
      </c>
      <c r="CD19" s="1">
        <v>0</v>
      </c>
      <c r="CE19" s="1">
        <f ca="1">INDIRECT("X19")+2*INDIRECT("AF19")+3*INDIRECT("AN19")+4*INDIRECT("AV19")+5*INDIRECT("BD19")+6*INDIRECT("BL19")</f>
        <v>7100</v>
      </c>
      <c r="CF19" s="1">
        <v>7100</v>
      </c>
      <c r="CG19" s="1">
        <f ca="1">INDIRECT("Y19")+2*INDIRECT("AG19")+3*INDIRECT("AO19")+4*INDIRECT("AW19")+5*INDIRECT("BE19")+6*INDIRECT("BM19")</f>
        <v>2000</v>
      </c>
      <c r="CH19" s="1">
        <v>2000</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15500</v>
      </c>
      <c r="CN19" s="1">
        <v>15500</v>
      </c>
      <c r="CO19" s="1">
        <f ca="1">INDIRECT("AB19")+2*INDIRECT("AC19")+3*INDIRECT("AD19")+4*INDIRECT("AE19")+5*INDIRECT("AF19")+6*INDIRECT("AG19")+7*INDIRECT("AH19")+8*INDIRECT("AI19")</f>
        <v>6000</v>
      </c>
      <c r="CP19" s="1">
        <v>6000</v>
      </c>
      <c r="CQ19" s="1">
        <f ca="1">INDIRECT("AJ19")+2*INDIRECT("AK19")+3*INDIRECT("AL19")+4*INDIRECT("AM19")+5*INDIRECT("AN19")+6*INDIRECT("AO19")+7*INDIRECT("AP19")+8*INDIRECT("AQ19")</f>
        <v>0</v>
      </c>
      <c r="CR19" s="1">
        <v>0</v>
      </c>
      <c r="CS19" s="1">
        <f ca="1">INDIRECT("AR19")+2*INDIRECT("AS19")+3*INDIRECT("AT19")+4*INDIRECT("AU19")+5*INDIRECT("AV19")+6*INDIRECT("AW19")+7*INDIRECT("AX19")+8*INDIRECT("AY19")</f>
        <v>5000</v>
      </c>
      <c r="CT19" s="1">
        <v>5000</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102" ht="11.25">
      <c r="A20" s="25"/>
      <c r="B20" s="25"/>
      <c r="C20" s="27" t="s">
        <v>91</v>
      </c>
      <c r="D20" s="26" t="s">
        <v>0</v>
      </c>
      <c r="E20" s="1" t="s">
        <v>14</v>
      </c>
      <c r="F20" s="7">
        <f ca="1">INDIRECT("T20")+INDIRECT("AB20")+INDIRECT("AJ20")+INDIRECT("AR20")+INDIRECT("AZ20")+INDIRECT("BH20")</f>
        <v>0</v>
      </c>
      <c r="G20" s="6">
        <f ca="1">INDIRECT("U20")+INDIRECT("AC20")+INDIRECT("AK20")+INDIRECT("AS20")+INDIRECT("BA20")+INDIRECT("BI20")</f>
        <v>0</v>
      </c>
      <c r="H20" s="6">
        <f ca="1">INDIRECT("V20")+INDIRECT("AD20")+INDIRECT("AL20")+INDIRECT("AT20")+INDIRECT("BB20")+INDIRECT("BJ20")</f>
        <v>0</v>
      </c>
      <c r="I20" s="6">
        <f ca="1">INDIRECT("W20")+INDIRECT("AE20")+INDIRECT("AM20")+INDIRECT("AU20")+INDIRECT("BC20")+INDIRECT("BK20")</f>
        <v>0</v>
      </c>
      <c r="J20" s="6">
        <f ca="1">INDIRECT("X20")+INDIRECT("AF20")+INDIRECT("AN20")+INDIRECT("AV20")+INDIRECT("BD20")+INDIRECT("BL20")</f>
        <v>0</v>
      </c>
      <c r="K20" s="6">
        <f ca="1">INDIRECT("Y20")+INDIRECT("AG20")+INDIRECT("AO20")+INDIRECT("AW20")+INDIRECT("BE20")+INDIRECT("BM20")</f>
        <v>4733</v>
      </c>
      <c r="L20" s="6">
        <f ca="1">INDIRECT("Z20")+INDIRECT("AH20")+INDIRECT("AP20")+INDIRECT("AX20")+INDIRECT("BF20")+INDIRECT("BN20")</f>
        <v>0</v>
      </c>
      <c r="M20" s="6">
        <f ca="1">INDIRECT("AA20")+INDIRECT("AI20")+INDIRECT("AQ20")+INDIRECT("AY20")+INDIRECT("BG20")+INDIRECT("BO20")</f>
        <v>0</v>
      </c>
      <c r="N20" s="7">
        <f ca="1">INDIRECT("T20")+INDIRECT("U20")+INDIRECT("V20")+INDIRECT("W20")+INDIRECT("X20")+INDIRECT("Y20")+INDIRECT("Z20")+INDIRECT("AA20")</f>
        <v>0</v>
      </c>
      <c r="O20" s="6">
        <f ca="1">INDIRECT("AB20")+INDIRECT("AC20")+INDIRECT("AD20")+INDIRECT("AE20")+INDIRECT("AF20")+INDIRECT("AG20")+INDIRECT("AH20")+INDIRECT("AI20")</f>
        <v>4733</v>
      </c>
      <c r="P20" s="6">
        <f ca="1">INDIRECT("AJ20")+INDIRECT("AK20")+INDIRECT("AL20")+INDIRECT("AM20")+INDIRECT("AN20")+INDIRECT("AO20")+INDIRECT("AP20")+INDIRECT("AQ20")</f>
        <v>0</v>
      </c>
      <c r="Q20" s="6">
        <f ca="1">INDIRECT("AR20")+INDIRECT("AS20")+INDIRECT("AT20")+INDIRECT("AU20")+INDIRECT("AV20")+INDIRECT("AW20")+INDIRECT("AX20")+INDIRECT("AY20")</f>
        <v>0</v>
      </c>
      <c r="R20" s="6">
        <f ca="1">INDIRECT("AZ20")+INDIRECT("BA20")+INDIRECT("BB20")+INDIRECT("BC20")+INDIRECT("BD20")+INDIRECT("BE20")+INDIRECT("BF20")+INDIRECT("BG20")</f>
        <v>0</v>
      </c>
      <c r="S20" s="6">
        <f ca="1">INDIRECT("BH20")+INDIRECT("BI20")+INDIRECT("BJ20")+INDIRECT("BK20")+INDIRECT("BL20")+INDIRECT("BM20")+INDIRECT("BN20")+INDIRECT("BO20")</f>
        <v>0</v>
      </c>
      <c r="T20" s="28"/>
      <c r="U20" s="29"/>
      <c r="V20" s="29"/>
      <c r="W20" s="29"/>
      <c r="X20" s="29"/>
      <c r="Y20" s="29"/>
      <c r="Z20" s="29"/>
      <c r="AA20" s="29"/>
      <c r="AB20" s="28"/>
      <c r="AC20" s="29"/>
      <c r="AD20" s="29"/>
      <c r="AE20" s="29"/>
      <c r="AF20" s="29"/>
      <c r="AG20" s="29">
        <v>4733</v>
      </c>
      <c r="AH20" s="29"/>
      <c r="AI20" s="29"/>
      <c r="AJ20" s="28"/>
      <c r="AK20" s="29"/>
      <c r="AL20" s="29"/>
      <c r="AM20" s="29"/>
      <c r="AN20" s="29"/>
      <c r="AO20" s="29"/>
      <c r="AP20" s="29"/>
      <c r="AQ20" s="29"/>
      <c r="AR20" s="28"/>
      <c r="AS20" s="29"/>
      <c r="AT20" s="29"/>
      <c r="AU20" s="29"/>
      <c r="AV20" s="29"/>
      <c r="AW20" s="29"/>
      <c r="AX20" s="29"/>
      <c r="AY20" s="29"/>
      <c r="AZ20" s="28"/>
      <c r="BA20" s="29"/>
      <c r="BB20" s="29"/>
      <c r="BC20" s="29"/>
      <c r="BD20" s="29"/>
      <c r="BE20" s="29"/>
      <c r="BF20" s="29"/>
      <c r="BG20" s="29"/>
      <c r="BH20" s="28"/>
      <c r="BI20" s="29"/>
      <c r="BJ20" s="29"/>
      <c r="BK20" s="29"/>
      <c r="BL20" s="29"/>
      <c r="BM20" s="29"/>
      <c r="BN20" s="29"/>
      <c r="BO20" s="29"/>
      <c r="BP20" s="9">
        <v>0</v>
      </c>
      <c r="BQ20" s="1" t="s">
        <v>0</v>
      </c>
      <c r="BR20" s="1" t="s">
        <v>0</v>
      </c>
      <c r="BS20" s="1" t="s">
        <v>0</v>
      </c>
      <c r="BT20" s="1" t="s">
        <v>0</v>
      </c>
      <c r="BU20" s="1" t="s">
        <v>0</v>
      </c>
      <c r="BW20" s="1">
        <f ca="1">INDIRECT("T20")+2*INDIRECT("AB20")+3*INDIRECT("AJ20")+4*INDIRECT("AR20")+5*INDIRECT("AZ20")+6*INDIRECT("BH20")</f>
        <v>0</v>
      </c>
      <c r="BX20" s="1">
        <v>0</v>
      </c>
      <c r="BY20" s="1">
        <f ca="1">INDIRECT("U20")+2*INDIRECT("AC20")+3*INDIRECT("AK20")+4*INDIRECT("AS20")+5*INDIRECT("BA20")+6*INDIRECT("BI20")</f>
        <v>0</v>
      </c>
      <c r="BZ20" s="1">
        <v>0</v>
      </c>
      <c r="CA20" s="1">
        <f ca="1">INDIRECT("V20")+2*INDIRECT("AD20")+3*INDIRECT("AL20")+4*INDIRECT("AT20")+5*INDIRECT("BB20")+6*INDIRECT("BJ20")</f>
        <v>0</v>
      </c>
      <c r="CB20" s="1">
        <v>0</v>
      </c>
      <c r="CC20" s="1">
        <f ca="1">INDIRECT("W20")+2*INDIRECT("AE20")+3*INDIRECT("AM20")+4*INDIRECT("AU20")+5*INDIRECT("BC20")+6*INDIRECT("BK20")</f>
        <v>0</v>
      </c>
      <c r="CD20" s="1">
        <v>0</v>
      </c>
      <c r="CE20" s="1">
        <f ca="1">INDIRECT("X20")+2*INDIRECT("AF20")+3*INDIRECT("AN20")+4*INDIRECT("AV20")+5*INDIRECT("BD20")+6*INDIRECT("BL20")</f>
        <v>0</v>
      </c>
      <c r="CF20" s="1">
        <v>0</v>
      </c>
      <c r="CG20" s="1">
        <f ca="1">INDIRECT("Y20")+2*INDIRECT("AG20")+3*INDIRECT("AO20")+4*INDIRECT("AW20")+5*INDIRECT("BE20")+6*INDIRECT("BM20")</f>
        <v>9466</v>
      </c>
      <c r="CH20" s="1">
        <v>9466</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0</v>
      </c>
      <c r="CN20" s="1">
        <v>0</v>
      </c>
      <c r="CO20" s="1">
        <f ca="1">INDIRECT("AB20")+2*INDIRECT("AC20")+3*INDIRECT("AD20")+4*INDIRECT("AE20")+5*INDIRECT("AF20")+6*INDIRECT("AG20")+7*INDIRECT("AH20")+8*INDIRECT("AI20")</f>
        <v>28398</v>
      </c>
      <c r="CP20" s="1">
        <v>28398</v>
      </c>
      <c r="CQ20" s="1">
        <f ca="1">INDIRECT("AJ20")+2*INDIRECT("AK20")+3*INDIRECT("AL20")+4*INDIRECT("AM20")+5*INDIRECT("AN20")+6*INDIRECT("AO20")+7*INDIRECT("AP20")+8*INDIRECT("AQ20")</f>
        <v>0</v>
      </c>
      <c r="CR20" s="1">
        <v>0</v>
      </c>
      <c r="CS20" s="1">
        <f ca="1">INDIRECT("AR20")+2*INDIRECT("AS20")+3*INDIRECT("AT20")+4*INDIRECT("AU20")+5*INDIRECT("AV20")+6*INDIRECT("AW20")+7*INDIRECT("AX20")+8*INDIRECT("AY20")</f>
        <v>0</v>
      </c>
      <c r="CT20" s="1">
        <v>0</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73" ht="11.25">
      <c r="A21" s="1" t="s">
        <v>0</v>
      </c>
      <c r="B21" s="1" t="s">
        <v>0</v>
      </c>
      <c r="C21" s="1" t="s">
        <v>0</v>
      </c>
      <c r="D21" s="1" t="s">
        <v>0</v>
      </c>
      <c r="E21" s="1" t="s">
        <v>7</v>
      </c>
      <c r="F21" s="7">
        <f>SUM(F18:F20)</f>
        <v>0</v>
      </c>
      <c r="G21" s="6">
        <f>SUM(G18:G20)</f>
        <v>0</v>
      </c>
      <c r="H21" s="6">
        <f>SUM(H18:H20)</f>
        <v>345</v>
      </c>
      <c r="I21" s="6">
        <f>SUM(I18:I20)</f>
        <v>0</v>
      </c>
      <c r="J21" s="6">
        <f>SUM(J18:J20)</f>
        <v>4100</v>
      </c>
      <c r="K21" s="6">
        <f>SUM(K18:K20)</f>
        <v>5733</v>
      </c>
      <c r="L21" s="6">
        <f>SUM(L18:L20)</f>
        <v>0</v>
      </c>
      <c r="M21" s="6">
        <f>SUM(M18:M20)</f>
        <v>0</v>
      </c>
      <c r="N21" s="7">
        <f>SUM(N18:N20)</f>
        <v>3100</v>
      </c>
      <c r="O21" s="6">
        <f>SUM(O18:O20)</f>
        <v>5733</v>
      </c>
      <c r="P21" s="6">
        <f>SUM(P18:P20)</f>
        <v>345</v>
      </c>
      <c r="Q21" s="6">
        <f>SUM(Q18:Q20)</f>
        <v>1000</v>
      </c>
      <c r="R21" s="6">
        <f>SUM(R18:R20)</f>
        <v>0</v>
      </c>
      <c r="S21" s="6">
        <f>SUM(S18:S20)</f>
        <v>0</v>
      </c>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3:73" ht="11.25">
      <c r="C22" s="1" t="s">
        <v>0</v>
      </c>
      <c r="D22" s="1" t="s">
        <v>0</v>
      </c>
      <c r="E22" s="1" t="s">
        <v>0</v>
      </c>
      <c r="F22" s="7"/>
      <c r="G22" s="6"/>
      <c r="H22" s="6"/>
      <c r="I22" s="6"/>
      <c r="J22" s="6"/>
      <c r="K22" s="6"/>
      <c r="L22" s="6"/>
      <c r="M22" s="6"/>
      <c r="N22" s="7"/>
      <c r="O22" s="6"/>
      <c r="P22" s="6"/>
      <c r="Q22" s="6"/>
      <c r="R22" s="6"/>
      <c r="S22" s="6"/>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c r="BT22" s="1" t="s">
        <v>0</v>
      </c>
      <c r="BU22" s="1" t="s">
        <v>0</v>
      </c>
    </row>
    <row r="23" spans="1:102" ht="11.25">
      <c r="A23" s="30" t="s">
        <v>1</v>
      </c>
      <c r="B23" s="31" t="str">
        <f>HYPERLINK("http://www.dot.ca.gov/hq/transprog/stip2004/ff_sheets/02-2363.xls","2363")</f>
        <v>2363</v>
      </c>
      <c r="C23" s="30" t="s">
        <v>0</v>
      </c>
      <c r="D23" s="30" t="s">
        <v>2</v>
      </c>
      <c r="E23" s="30" t="s">
        <v>3</v>
      </c>
      <c r="F23" s="32">
        <f ca="1">INDIRECT("T23")+INDIRECT("AB23")+INDIRECT("AJ23")+INDIRECT("AR23")+INDIRECT("AZ23")+INDIRECT("BH23")</f>
        <v>0</v>
      </c>
      <c r="G23" s="33">
        <f ca="1">INDIRECT("U23")+INDIRECT("AC23")+INDIRECT("AK23")+INDIRECT("AS23")+INDIRECT("BA23")+INDIRECT("BI23")</f>
        <v>0</v>
      </c>
      <c r="H23" s="33">
        <f ca="1">INDIRECT("V23")+INDIRECT("AD23")+INDIRECT("AL23")+INDIRECT("AT23")+INDIRECT("BB23")+INDIRECT("BJ23")</f>
        <v>345</v>
      </c>
      <c r="I23" s="33">
        <f ca="1">INDIRECT("W23")+INDIRECT("AE23")+INDIRECT("AM23")+INDIRECT("AU23")+INDIRECT("BC23")+INDIRECT("BK23")</f>
        <v>0</v>
      </c>
      <c r="J23" s="33">
        <f ca="1">INDIRECT("X23")+INDIRECT("AF23")+INDIRECT("AN23")+INDIRECT("AV23")+INDIRECT("BD23")+INDIRECT("BL23")</f>
        <v>0</v>
      </c>
      <c r="K23" s="33">
        <f ca="1">INDIRECT("Y23")+INDIRECT("AG23")+INDIRECT("AO23")+INDIRECT("AW23")+INDIRECT("BE23")+INDIRECT("BM23")</f>
        <v>0</v>
      </c>
      <c r="L23" s="33">
        <f ca="1">INDIRECT("Z23")+INDIRECT("AH23")+INDIRECT("AP23")+INDIRECT("AX23")+INDIRECT("BF23")+INDIRECT("BN23")</f>
        <v>0</v>
      </c>
      <c r="M23" s="33">
        <f ca="1">INDIRECT("AA23")+INDIRECT("AI23")+INDIRECT("AQ23")+INDIRECT("AY23")+INDIRECT("BG23")+INDIRECT("BO23")</f>
        <v>0</v>
      </c>
      <c r="N23" s="32">
        <f ca="1">INDIRECT("T23")+INDIRECT("U23")+INDIRECT("V23")+INDIRECT("W23")+INDIRECT("X23")+INDIRECT("Y23")+INDIRECT("Z23")+INDIRECT("AA23")</f>
        <v>0</v>
      </c>
      <c r="O23" s="33">
        <f ca="1">INDIRECT("AB23")+INDIRECT("AC23")+INDIRECT("AD23")+INDIRECT("AE23")+INDIRECT("AF23")+INDIRECT("AG23")+INDIRECT("AH23")+INDIRECT("AI23")</f>
        <v>0</v>
      </c>
      <c r="P23" s="33">
        <f ca="1">INDIRECT("AJ23")+INDIRECT("AK23")+INDIRECT("AL23")+INDIRECT("AM23")+INDIRECT("AN23")+INDIRECT("AO23")+INDIRECT("AP23")+INDIRECT("AQ23")</f>
        <v>345</v>
      </c>
      <c r="Q23" s="33">
        <f ca="1">INDIRECT("AR23")+INDIRECT("AS23")+INDIRECT("AT23")+INDIRECT("AU23")+INDIRECT("AV23")+INDIRECT("AW23")+INDIRECT("AX23")+INDIRECT("AY23")</f>
        <v>0</v>
      </c>
      <c r="R23" s="33">
        <f ca="1">INDIRECT("AZ23")+INDIRECT("BA23")+INDIRECT("BB23")+INDIRECT("BC23")+INDIRECT("BD23")+INDIRECT("BE23")+INDIRECT("BF23")+INDIRECT("BG23")</f>
        <v>0</v>
      </c>
      <c r="S23" s="33">
        <f ca="1">INDIRECT("BH23")+INDIRECT("BI23")+INDIRECT("BJ23")+INDIRECT("BK23")+INDIRECT("BL23")+INDIRECT("BM23")+INDIRECT("BN23")+INDIRECT("BO23")</f>
        <v>0</v>
      </c>
      <c r="T23" s="34"/>
      <c r="U23" s="35"/>
      <c r="V23" s="35"/>
      <c r="W23" s="35"/>
      <c r="X23" s="35"/>
      <c r="Y23" s="35"/>
      <c r="Z23" s="35"/>
      <c r="AA23" s="35"/>
      <c r="AB23" s="34"/>
      <c r="AC23" s="35"/>
      <c r="AD23" s="35"/>
      <c r="AE23" s="35"/>
      <c r="AF23" s="35"/>
      <c r="AG23" s="35"/>
      <c r="AH23" s="35"/>
      <c r="AI23" s="35"/>
      <c r="AJ23" s="34"/>
      <c r="AK23" s="35"/>
      <c r="AL23" s="35">
        <v>345</v>
      </c>
      <c r="AM23" s="35"/>
      <c r="AN23" s="35"/>
      <c r="AO23" s="35"/>
      <c r="AP23" s="35"/>
      <c r="AQ23" s="35"/>
      <c r="AR23" s="34"/>
      <c r="AS23" s="35"/>
      <c r="AT23" s="35"/>
      <c r="AU23" s="35"/>
      <c r="AV23" s="35"/>
      <c r="AW23" s="35"/>
      <c r="AX23" s="35"/>
      <c r="AY23" s="35"/>
      <c r="AZ23" s="34"/>
      <c r="BA23" s="35"/>
      <c r="BB23" s="35"/>
      <c r="BC23" s="35"/>
      <c r="BD23" s="35"/>
      <c r="BE23" s="35"/>
      <c r="BF23" s="35"/>
      <c r="BG23" s="35"/>
      <c r="BH23" s="34"/>
      <c r="BI23" s="35"/>
      <c r="BJ23" s="35"/>
      <c r="BK23" s="35"/>
      <c r="BL23" s="35"/>
      <c r="BM23" s="35"/>
      <c r="BN23" s="35"/>
      <c r="BO23" s="36"/>
      <c r="BP23" s="9">
        <v>11100000096</v>
      </c>
      <c r="BQ23" s="1" t="s">
        <v>3</v>
      </c>
      <c r="BR23" s="1" t="s">
        <v>0</v>
      </c>
      <c r="BS23" s="1" t="s">
        <v>0</v>
      </c>
      <c r="BT23" s="1" t="s">
        <v>0</v>
      </c>
      <c r="BU23" s="1" t="s">
        <v>0</v>
      </c>
      <c r="BW23" s="1">
        <f ca="1">INDIRECT("T23")+2*INDIRECT("AB23")+3*INDIRECT("AJ23")+4*INDIRECT("AR23")+5*INDIRECT("AZ23")+6*INDIRECT("BH23")</f>
        <v>0</v>
      </c>
      <c r="BX23" s="1">
        <v>0</v>
      </c>
      <c r="BY23" s="1">
        <f ca="1">INDIRECT("U23")+2*INDIRECT("AC23")+3*INDIRECT("AK23")+4*INDIRECT("AS23")+5*INDIRECT("BA23")+6*INDIRECT("BI23")</f>
        <v>0</v>
      </c>
      <c r="BZ23" s="1">
        <v>0</v>
      </c>
      <c r="CA23" s="1">
        <f ca="1">INDIRECT("V23")+2*INDIRECT("AD23")+3*INDIRECT("AL23")+4*INDIRECT("AT23")+5*INDIRECT("BB23")+6*INDIRECT("BJ23")</f>
        <v>1035</v>
      </c>
      <c r="CB23" s="1">
        <v>1035</v>
      </c>
      <c r="CC23" s="1">
        <f ca="1">INDIRECT("W23")+2*INDIRECT("AE23")+3*INDIRECT("AM23")+4*INDIRECT("AU23")+5*INDIRECT("BC23")+6*INDIRECT("BK23")</f>
        <v>0</v>
      </c>
      <c r="CD23" s="1">
        <v>0</v>
      </c>
      <c r="CE23" s="1">
        <f ca="1">INDIRECT("X23")+2*INDIRECT("AF23")+3*INDIRECT("AN23")+4*INDIRECT("AV23")+5*INDIRECT("BD23")+6*INDIRECT("BL23")</f>
        <v>0</v>
      </c>
      <c r="CF23" s="1">
        <v>0</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0</v>
      </c>
      <c r="CN23" s="1">
        <v>0</v>
      </c>
      <c r="CO23" s="1">
        <f ca="1">INDIRECT("AB23")+2*INDIRECT("AC23")+3*INDIRECT("AD23")+4*INDIRECT("AE23")+5*INDIRECT("AF23")+6*INDIRECT("AG23")+7*INDIRECT("AH23")+8*INDIRECT("AI23")</f>
        <v>0</v>
      </c>
      <c r="CP23" s="1">
        <v>0</v>
      </c>
      <c r="CQ23" s="1">
        <f ca="1">INDIRECT("AJ23")+2*INDIRECT("AK23")+3*INDIRECT("AL23")+4*INDIRECT("AM23")+5*INDIRECT("AN23")+6*INDIRECT("AO23")+7*INDIRECT("AP23")+8*INDIRECT("AQ23")</f>
        <v>1035</v>
      </c>
      <c r="CR23" s="1">
        <v>1035</v>
      </c>
      <c r="CS23" s="1">
        <f ca="1">INDIRECT("AR23")+2*INDIRECT("AS23")+3*INDIRECT("AT23")+4*INDIRECT("AU23")+5*INDIRECT("AV23")+6*INDIRECT("AW23")+7*INDIRECT("AX23")+8*INDIRECT("AY23")</f>
        <v>0</v>
      </c>
      <c r="CT23" s="1">
        <v>0</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102" ht="11.25">
      <c r="A24" s="1" t="s">
        <v>0</v>
      </c>
      <c r="B24" s="1" t="s">
        <v>18</v>
      </c>
      <c r="C24" s="1" t="s">
        <v>0</v>
      </c>
      <c r="D24" s="1" t="s">
        <v>19</v>
      </c>
      <c r="E24" s="1" t="s">
        <v>17</v>
      </c>
      <c r="F24" s="7">
        <f ca="1">INDIRECT("T24")+INDIRECT("AB24")+INDIRECT("AJ24")+INDIRECT("AR24")+INDIRECT("AZ24")+INDIRECT("BH24")</f>
        <v>0</v>
      </c>
      <c r="G24" s="6">
        <f ca="1">INDIRECT("U24")+INDIRECT("AC24")+INDIRECT("AK24")+INDIRECT("AS24")+INDIRECT("BA24")+INDIRECT("BI24")</f>
        <v>0</v>
      </c>
      <c r="H24" s="6">
        <f ca="1">INDIRECT("V24")+INDIRECT("AD24")+INDIRECT("AL24")+INDIRECT("AT24")+INDIRECT("BB24")+INDIRECT("BJ24")</f>
        <v>0</v>
      </c>
      <c r="I24" s="6">
        <f ca="1">INDIRECT("W24")+INDIRECT("AE24")+INDIRECT("AM24")+INDIRECT("AU24")+INDIRECT("BC24")+INDIRECT("BK24")</f>
        <v>0</v>
      </c>
      <c r="J24" s="6">
        <f ca="1">INDIRECT("X24")+INDIRECT("AF24")+INDIRECT("AN24")+INDIRECT("AV24")+INDIRECT("BD24")+INDIRECT("BL24")</f>
        <v>2450</v>
      </c>
      <c r="K24" s="6">
        <f ca="1">INDIRECT("Y24")+INDIRECT("AG24")+INDIRECT("AO24")+INDIRECT("AW24")+INDIRECT("BE24")+INDIRECT("BM24")</f>
        <v>2636</v>
      </c>
      <c r="L24" s="6">
        <f ca="1">INDIRECT("Z24")+INDIRECT("AH24")+INDIRECT("AP24")+INDIRECT("AX24")+INDIRECT("BF24")+INDIRECT("BN24")</f>
        <v>0</v>
      </c>
      <c r="M24" s="6">
        <f ca="1">INDIRECT("AA24")+INDIRECT("AI24")+INDIRECT("AQ24")+INDIRECT("AY24")+INDIRECT("BG24")+INDIRECT("BO24")</f>
        <v>0</v>
      </c>
      <c r="N24" s="7">
        <f ca="1">INDIRECT("T24")+INDIRECT("U24")+INDIRECT("V24")+INDIRECT("W24")+INDIRECT("X24")+INDIRECT("Y24")+INDIRECT("Z24")+INDIRECT("AA24")</f>
        <v>1500</v>
      </c>
      <c r="O24" s="6">
        <f ca="1">INDIRECT("AB24")+INDIRECT("AC24")+INDIRECT("AD24")+INDIRECT("AE24")+INDIRECT("AF24")+INDIRECT("AG24")+INDIRECT("AH24")+INDIRECT("AI24")</f>
        <v>2636</v>
      </c>
      <c r="P24" s="6">
        <f ca="1">INDIRECT("AJ24")+INDIRECT("AK24")+INDIRECT("AL24")+INDIRECT("AM24")+INDIRECT("AN24")+INDIRECT("AO24")+INDIRECT("AP24")+INDIRECT("AQ24")</f>
        <v>0</v>
      </c>
      <c r="Q24" s="6">
        <f ca="1">INDIRECT("AR24")+INDIRECT("AS24")+INDIRECT("AT24")+INDIRECT("AU24")+INDIRECT("AV24")+INDIRECT("AW24")+INDIRECT("AX24")+INDIRECT("AY24")</f>
        <v>950</v>
      </c>
      <c r="R24" s="6">
        <f ca="1">INDIRECT("AZ24")+INDIRECT("BA24")+INDIRECT("BB24")+INDIRECT("BC24")+INDIRECT("BD24")+INDIRECT("BE24")+INDIRECT("BF24")+INDIRECT("BG24")</f>
        <v>0</v>
      </c>
      <c r="S24" s="6">
        <f ca="1">INDIRECT("BH24")+INDIRECT("BI24")+INDIRECT("BJ24")+INDIRECT("BK24")+INDIRECT("BL24")+INDIRECT("BM24")+INDIRECT("BN24")+INDIRECT("BO24")</f>
        <v>0</v>
      </c>
      <c r="T24" s="28"/>
      <c r="U24" s="29"/>
      <c r="V24" s="29"/>
      <c r="W24" s="29"/>
      <c r="X24" s="29">
        <v>1500</v>
      </c>
      <c r="Y24" s="29"/>
      <c r="Z24" s="29"/>
      <c r="AA24" s="29"/>
      <c r="AB24" s="28"/>
      <c r="AC24" s="29"/>
      <c r="AD24" s="29"/>
      <c r="AE24" s="29"/>
      <c r="AF24" s="29"/>
      <c r="AG24" s="29">
        <v>2636</v>
      </c>
      <c r="AH24" s="29"/>
      <c r="AI24" s="29"/>
      <c r="AJ24" s="28"/>
      <c r="AK24" s="29"/>
      <c r="AL24" s="29"/>
      <c r="AM24" s="29"/>
      <c r="AN24" s="29"/>
      <c r="AO24" s="29"/>
      <c r="AP24" s="29"/>
      <c r="AQ24" s="29"/>
      <c r="AR24" s="28"/>
      <c r="AS24" s="29"/>
      <c r="AT24" s="29"/>
      <c r="AU24" s="29"/>
      <c r="AV24" s="29">
        <v>950</v>
      </c>
      <c r="AW24" s="29"/>
      <c r="AX24" s="29"/>
      <c r="AY24" s="29"/>
      <c r="AZ24" s="28"/>
      <c r="BA24" s="29"/>
      <c r="BB24" s="29"/>
      <c r="BC24" s="29"/>
      <c r="BD24" s="29"/>
      <c r="BE24" s="29"/>
      <c r="BF24" s="29"/>
      <c r="BG24" s="29"/>
      <c r="BH24" s="28"/>
      <c r="BI24" s="29"/>
      <c r="BJ24" s="29"/>
      <c r="BK24" s="29"/>
      <c r="BL24" s="29"/>
      <c r="BM24" s="29"/>
      <c r="BN24" s="29"/>
      <c r="BO24" s="29"/>
      <c r="BP24" s="9">
        <v>0</v>
      </c>
      <c r="BQ24" s="1" t="s">
        <v>0</v>
      </c>
      <c r="BR24" s="1" t="s">
        <v>0</v>
      </c>
      <c r="BS24" s="1" t="s">
        <v>0</v>
      </c>
      <c r="BT24" s="1" t="s">
        <v>0</v>
      </c>
      <c r="BU24" s="1" t="s">
        <v>0</v>
      </c>
      <c r="BW24" s="1">
        <f ca="1">INDIRECT("T24")+2*INDIRECT("AB24")+3*INDIRECT("AJ24")+4*INDIRECT("AR24")+5*INDIRECT("AZ24")+6*INDIRECT("BH24")</f>
        <v>0</v>
      </c>
      <c r="BX24" s="1">
        <v>0</v>
      </c>
      <c r="BY24" s="1">
        <f ca="1">INDIRECT("U24")+2*INDIRECT("AC24")+3*INDIRECT("AK24")+4*INDIRECT("AS24")+5*INDIRECT("BA24")+6*INDIRECT("BI24")</f>
        <v>0</v>
      </c>
      <c r="BZ24" s="1">
        <v>0</v>
      </c>
      <c r="CA24" s="1">
        <f ca="1">INDIRECT("V24")+2*INDIRECT("AD24")+3*INDIRECT("AL24")+4*INDIRECT("AT24")+5*INDIRECT("BB24")+6*INDIRECT("BJ24")</f>
        <v>0</v>
      </c>
      <c r="CB24" s="1">
        <v>0</v>
      </c>
      <c r="CC24" s="1">
        <f ca="1">INDIRECT("W24")+2*INDIRECT("AE24")+3*INDIRECT("AM24")+4*INDIRECT("AU24")+5*INDIRECT("BC24")+6*INDIRECT("BK24")</f>
        <v>0</v>
      </c>
      <c r="CD24" s="1">
        <v>0</v>
      </c>
      <c r="CE24" s="1">
        <f ca="1">INDIRECT("X24")+2*INDIRECT("AF24")+3*INDIRECT("AN24")+4*INDIRECT("AV24")+5*INDIRECT("BD24")+6*INDIRECT("BL24")</f>
        <v>5300</v>
      </c>
      <c r="CF24" s="1">
        <v>5300</v>
      </c>
      <c r="CG24" s="1">
        <f ca="1">INDIRECT("Y24")+2*INDIRECT("AG24")+3*INDIRECT("AO24")+4*INDIRECT("AW24")+5*INDIRECT("BE24")+6*INDIRECT("BM24")</f>
        <v>5272</v>
      </c>
      <c r="CH24" s="1">
        <v>5272</v>
      </c>
      <c r="CI24" s="1">
        <f ca="1">INDIRECT("Z24")+2*INDIRECT("AH24")+3*INDIRECT("AP24")+4*INDIRECT("AX24")+5*INDIRECT("BF24")+6*INDIRECT("BN24")</f>
        <v>0</v>
      </c>
      <c r="CJ24" s="1">
        <v>0</v>
      </c>
      <c r="CK24" s="1">
        <f ca="1">INDIRECT("AA24")+2*INDIRECT("AI24")+3*INDIRECT("AQ24")+4*INDIRECT("AY24")+5*INDIRECT("BG24")+6*INDIRECT("BO24")</f>
        <v>0</v>
      </c>
      <c r="CL24" s="1">
        <v>0</v>
      </c>
      <c r="CM24" s="1">
        <f ca="1">INDIRECT("T24")+2*INDIRECT("U24")+3*INDIRECT("V24")+4*INDIRECT("W24")+5*INDIRECT("X24")+6*INDIRECT("Y24")+7*INDIRECT("Z24")+8*INDIRECT("AA24")</f>
        <v>7500</v>
      </c>
      <c r="CN24" s="1">
        <v>7500</v>
      </c>
      <c r="CO24" s="1">
        <f ca="1">INDIRECT("AB24")+2*INDIRECT("AC24")+3*INDIRECT("AD24")+4*INDIRECT("AE24")+5*INDIRECT("AF24")+6*INDIRECT("AG24")+7*INDIRECT("AH24")+8*INDIRECT("AI24")</f>
        <v>15816</v>
      </c>
      <c r="CP24" s="1">
        <v>15816</v>
      </c>
      <c r="CQ24" s="1">
        <f ca="1">INDIRECT("AJ24")+2*INDIRECT("AK24")+3*INDIRECT("AL24")+4*INDIRECT("AM24")+5*INDIRECT("AN24")+6*INDIRECT("AO24")+7*INDIRECT("AP24")+8*INDIRECT("AQ24")</f>
        <v>0</v>
      </c>
      <c r="CR24" s="1">
        <v>0</v>
      </c>
      <c r="CS24" s="1">
        <f ca="1">INDIRECT("AR24")+2*INDIRECT("AS24")+3*INDIRECT("AT24")+4*INDIRECT("AU24")+5*INDIRECT("AV24")+6*INDIRECT("AW24")+7*INDIRECT("AX24")+8*INDIRECT("AY24")</f>
        <v>4750</v>
      </c>
      <c r="CT24" s="1">
        <v>4750</v>
      </c>
      <c r="CU24" s="1">
        <f ca="1">INDIRECT("AZ24")+2*INDIRECT("BA24")+3*INDIRECT("BB24")+4*INDIRECT("BC24")+5*INDIRECT("BD24")+6*INDIRECT("BE24")+7*INDIRECT("BF24")+8*INDIRECT("BG24")</f>
        <v>0</v>
      </c>
      <c r="CV24" s="1">
        <v>0</v>
      </c>
      <c r="CW24" s="1">
        <f ca="1">INDIRECT("BH24")+2*INDIRECT("BI24")+3*INDIRECT("BJ24")+4*INDIRECT("BK24")+5*INDIRECT("BL24")+6*INDIRECT("BM24")+7*INDIRECT("BN24")+8*INDIRECT("BO24")</f>
        <v>0</v>
      </c>
      <c r="CX24" s="1">
        <v>0</v>
      </c>
    </row>
    <row r="25" spans="1:102" ht="11.25">
      <c r="A25" s="25"/>
      <c r="B25" s="25"/>
      <c r="C25" s="27" t="s">
        <v>91</v>
      </c>
      <c r="D25" s="26" t="s">
        <v>0</v>
      </c>
      <c r="E25" s="1" t="s">
        <v>14</v>
      </c>
      <c r="F25" s="7">
        <f ca="1">INDIRECT("T25")+INDIRECT("AB25")+INDIRECT("AJ25")+INDIRECT("AR25")+INDIRECT("AZ25")+INDIRECT("BH25")</f>
        <v>0</v>
      </c>
      <c r="G25" s="6">
        <f ca="1">INDIRECT("U25")+INDIRECT("AC25")+INDIRECT("AK25")+INDIRECT("AS25")+INDIRECT("BA25")+INDIRECT("BI25")</f>
        <v>0</v>
      </c>
      <c r="H25" s="6">
        <f ca="1">INDIRECT("V25")+INDIRECT("AD25")+INDIRECT("AL25")+INDIRECT("AT25")+INDIRECT("BB25")+INDIRECT("BJ25")</f>
        <v>0</v>
      </c>
      <c r="I25" s="6">
        <f ca="1">INDIRECT("W25")+INDIRECT("AE25")+INDIRECT("AM25")+INDIRECT("AU25")+INDIRECT("BC25")+INDIRECT("BK25")</f>
        <v>0</v>
      </c>
      <c r="J25" s="6">
        <f ca="1">INDIRECT("X25")+INDIRECT("AF25")+INDIRECT("AN25")+INDIRECT("AV25")+INDIRECT("BD25")+INDIRECT("BL25")</f>
        <v>0</v>
      </c>
      <c r="K25" s="6">
        <f ca="1">INDIRECT("Y25")+INDIRECT("AG25")+INDIRECT("AO25")+INDIRECT("AW25")+INDIRECT("BE25")+INDIRECT("BM25")</f>
        <v>1600</v>
      </c>
      <c r="L25" s="6">
        <f ca="1">INDIRECT("Z25")+INDIRECT("AH25")+INDIRECT("AP25")+INDIRECT("AX25")+INDIRECT("BF25")+INDIRECT("BN25")</f>
        <v>0</v>
      </c>
      <c r="M25" s="6">
        <f ca="1">INDIRECT("AA25")+INDIRECT("AI25")+INDIRECT("AQ25")+INDIRECT("AY25")+INDIRECT("BG25")+INDIRECT("BO25")</f>
        <v>0</v>
      </c>
      <c r="N25" s="7">
        <f ca="1">INDIRECT("T25")+INDIRECT("U25")+INDIRECT("V25")+INDIRECT("W25")+INDIRECT("X25")+INDIRECT("Y25")+INDIRECT("Z25")+INDIRECT("AA25")</f>
        <v>0</v>
      </c>
      <c r="O25" s="6">
        <f ca="1">INDIRECT("AB25")+INDIRECT("AC25")+INDIRECT("AD25")+INDIRECT("AE25")+INDIRECT("AF25")+INDIRECT("AG25")+INDIRECT("AH25")+INDIRECT("AI25")</f>
        <v>1600</v>
      </c>
      <c r="P25" s="6">
        <f ca="1">INDIRECT("AJ25")+INDIRECT("AK25")+INDIRECT("AL25")+INDIRECT("AM25")+INDIRECT("AN25")+INDIRECT("AO25")+INDIRECT("AP25")+INDIRECT("AQ25")</f>
        <v>0</v>
      </c>
      <c r="Q25" s="6">
        <f ca="1">INDIRECT("AR25")+INDIRECT("AS25")+INDIRECT("AT25")+INDIRECT("AU25")+INDIRECT("AV25")+INDIRECT("AW25")+INDIRECT("AX25")+INDIRECT("AY25")</f>
        <v>0</v>
      </c>
      <c r="R25" s="6">
        <f ca="1">INDIRECT("AZ25")+INDIRECT("BA25")+INDIRECT("BB25")+INDIRECT("BC25")+INDIRECT("BD25")+INDIRECT("BE25")+INDIRECT("BF25")+INDIRECT("BG25")</f>
        <v>0</v>
      </c>
      <c r="S25" s="6">
        <f ca="1">INDIRECT("BH25")+INDIRECT("BI25")+INDIRECT("BJ25")+INDIRECT("BK25")+INDIRECT("BL25")+INDIRECT("BM25")+INDIRECT("BN25")+INDIRECT("BO25")</f>
        <v>0</v>
      </c>
      <c r="T25" s="28"/>
      <c r="U25" s="29"/>
      <c r="V25" s="29"/>
      <c r="W25" s="29"/>
      <c r="X25" s="29"/>
      <c r="Y25" s="29"/>
      <c r="Z25" s="29"/>
      <c r="AA25" s="29"/>
      <c r="AB25" s="28"/>
      <c r="AC25" s="29"/>
      <c r="AD25" s="29"/>
      <c r="AE25" s="29"/>
      <c r="AF25" s="29"/>
      <c r="AG25" s="29">
        <v>1600</v>
      </c>
      <c r="AH25" s="29"/>
      <c r="AI25" s="29"/>
      <c r="AJ25" s="28"/>
      <c r="AK25" s="29"/>
      <c r="AL25" s="29"/>
      <c r="AM25" s="29"/>
      <c r="AN25" s="29"/>
      <c r="AO25" s="29"/>
      <c r="AP25" s="29"/>
      <c r="AQ25" s="29"/>
      <c r="AR25" s="28"/>
      <c r="AS25" s="29"/>
      <c r="AT25" s="29"/>
      <c r="AU25" s="29"/>
      <c r="AV25" s="29"/>
      <c r="AW25" s="29"/>
      <c r="AX25" s="29"/>
      <c r="AY25" s="29"/>
      <c r="AZ25" s="28"/>
      <c r="BA25" s="29"/>
      <c r="BB25" s="29"/>
      <c r="BC25" s="29"/>
      <c r="BD25" s="29"/>
      <c r="BE25" s="29"/>
      <c r="BF25" s="29"/>
      <c r="BG25" s="29"/>
      <c r="BH25" s="28"/>
      <c r="BI25" s="29"/>
      <c r="BJ25" s="29"/>
      <c r="BK25" s="29"/>
      <c r="BL25" s="29"/>
      <c r="BM25" s="29"/>
      <c r="BN25" s="29"/>
      <c r="BO25" s="29"/>
      <c r="BP25" s="9">
        <v>0</v>
      </c>
      <c r="BQ25" s="1" t="s">
        <v>0</v>
      </c>
      <c r="BR25" s="1" t="s">
        <v>0</v>
      </c>
      <c r="BS25" s="1" t="s">
        <v>0</v>
      </c>
      <c r="BT25" s="1" t="s">
        <v>0</v>
      </c>
      <c r="BU25" s="1" t="s">
        <v>0</v>
      </c>
      <c r="BW25" s="1">
        <f ca="1">INDIRECT("T25")+2*INDIRECT("AB25")+3*INDIRECT("AJ25")+4*INDIRECT("AR25")+5*INDIRECT("AZ25")+6*INDIRECT("BH25")</f>
        <v>0</v>
      </c>
      <c r="BX25" s="1">
        <v>0</v>
      </c>
      <c r="BY25" s="1">
        <f ca="1">INDIRECT("U25")+2*INDIRECT("AC25")+3*INDIRECT("AK25")+4*INDIRECT("AS25")+5*INDIRECT("BA25")+6*INDIRECT("BI25")</f>
        <v>0</v>
      </c>
      <c r="BZ25" s="1">
        <v>0</v>
      </c>
      <c r="CA25" s="1">
        <f ca="1">INDIRECT("V25")+2*INDIRECT("AD25")+3*INDIRECT("AL25")+4*INDIRECT("AT25")+5*INDIRECT("BB25")+6*INDIRECT("BJ25")</f>
        <v>0</v>
      </c>
      <c r="CB25" s="1">
        <v>0</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3200</v>
      </c>
      <c r="CH25" s="1">
        <v>3200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9600</v>
      </c>
      <c r="CP25" s="1">
        <v>9600</v>
      </c>
      <c r="CQ25" s="1">
        <f ca="1">INDIRECT("AJ25")+2*INDIRECT("AK25")+3*INDIRECT("AL25")+4*INDIRECT("AM25")+5*INDIRECT("AN25")+6*INDIRECT("AO25")+7*INDIRECT("AP25")+8*INDIRECT("AQ25")</f>
        <v>0</v>
      </c>
      <c r="CR25" s="1">
        <v>0</v>
      </c>
      <c r="CS25" s="1">
        <f ca="1">INDIRECT("AR25")+2*INDIRECT("AS25")+3*INDIRECT("AT25")+4*INDIRECT("AU25")+5*INDIRECT("AV25")+6*INDIRECT("AW25")+7*INDIRECT("AX25")+8*INDIRECT("AY25")</f>
        <v>0</v>
      </c>
      <c r="CT25" s="1">
        <v>0</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102" ht="11.25">
      <c r="A26" s="1" t="s">
        <v>0</v>
      </c>
      <c r="B26" s="1" t="s">
        <v>0</v>
      </c>
      <c r="C26" s="1" t="s">
        <v>0</v>
      </c>
      <c r="D26" s="1" t="s">
        <v>0</v>
      </c>
      <c r="E26" s="1" t="s">
        <v>14</v>
      </c>
      <c r="F26" s="7">
        <f ca="1">INDIRECT("T26")+INDIRECT("AB26")+INDIRECT("AJ26")+INDIRECT("AR26")+INDIRECT("AZ26")+INDIRECT("BH26")</f>
        <v>0</v>
      </c>
      <c r="G26" s="6">
        <f ca="1">INDIRECT("U26")+INDIRECT("AC26")+INDIRECT("AK26")+INDIRECT("AS26")+INDIRECT("BA26")+INDIRECT("BI26")</f>
        <v>0</v>
      </c>
      <c r="H26" s="6">
        <f ca="1">INDIRECT("V26")+INDIRECT("AD26")+INDIRECT("AL26")+INDIRECT("AT26")+INDIRECT("BB26")+INDIRECT("BJ26")</f>
        <v>0</v>
      </c>
      <c r="I26" s="6">
        <f ca="1">INDIRECT("W26")+INDIRECT("AE26")+INDIRECT("AM26")+INDIRECT("AU26")+INDIRECT("BC26")+INDIRECT("BK26")</f>
        <v>0</v>
      </c>
      <c r="J26" s="6">
        <f ca="1">INDIRECT("X26")+INDIRECT("AF26")+INDIRECT("AN26")+INDIRECT("AV26")+INDIRECT("BD26")+INDIRECT("BL26")</f>
        <v>0</v>
      </c>
      <c r="K26" s="6">
        <f ca="1">INDIRECT("Y26")+INDIRECT("AG26")+INDIRECT("AO26")+INDIRECT("AW26")+INDIRECT("BE26")+INDIRECT("BM26")</f>
        <v>1764</v>
      </c>
      <c r="L26" s="6">
        <f ca="1">INDIRECT("Z26")+INDIRECT("AH26")+INDIRECT("AP26")+INDIRECT("AX26")+INDIRECT("BF26")+INDIRECT("BN26")</f>
        <v>0</v>
      </c>
      <c r="M26" s="6">
        <f ca="1">INDIRECT("AA26")+INDIRECT("AI26")+INDIRECT("AQ26")+INDIRECT("AY26")+INDIRECT("BG26")+INDIRECT("BO26")</f>
        <v>0</v>
      </c>
      <c r="N26" s="7">
        <f ca="1">INDIRECT("T26")+INDIRECT("U26")+INDIRECT("V26")+INDIRECT("W26")+INDIRECT("X26")+INDIRECT("Y26")+INDIRECT("Z26")+INDIRECT("AA26")</f>
        <v>0</v>
      </c>
      <c r="O26" s="6">
        <f ca="1">INDIRECT("AB26")+INDIRECT("AC26")+INDIRECT("AD26")+INDIRECT("AE26")+INDIRECT("AF26")+INDIRECT("AG26")+INDIRECT("AH26")+INDIRECT("AI26")</f>
        <v>1764</v>
      </c>
      <c r="P26" s="6">
        <f ca="1">INDIRECT("AJ26")+INDIRECT("AK26")+INDIRECT("AL26")+INDIRECT("AM26")+INDIRECT("AN26")+INDIRECT("AO26")+INDIRECT("AP26")+INDIRECT("AQ26")</f>
        <v>0</v>
      </c>
      <c r="Q26" s="6">
        <f ca="1">INDIRECT("AR26")+INDIRECT("AS26")+INDIRECT("AT26")+INDIRECT("AU26")+INDIRECT("AV26")+INDIRECT("AW26")+INDIRECT("AX26")+INDIRECT("AY26")</f>
        <v>0</v>
      </c>
      <c r="R26" s="6">
        <f ca="1">INDIRECT("AZ26")+INDIRECT("BA26")+INDIRECT("BB26")+INDIRECT("BC26")+INDIRECT("BD26")+INDIRECT("BE26")+INDIRECT("BF26")+INDIRECT("BG26")</f>
        <v>0</v>
      </c>
      <c r="S26" s="6">
        <f ca="1">INDIRECT("BH26")+INDIRECT("BI26")+INDIRECT("BJ26")+INDIRECT("BK26")+INDIRECT("BL26")+INDIRECT("BM26")+INDIRECT("BN26")+INDIRECT("BO26")</f>
        <v>0</v>
      </c>
      <c r="T26" s="28"/>
      <c r="U26" s="29"/>
      <c r="V26" s="29"/>
      <c r="W26" s="29"/>
      <c r="X26" s="29"/>
      <c r="Y26" s="29"/>
      <c r="Z26" s="29"/>
      <c r="AA26" s="29"/>
      <c r="AB26" s="28"/>
      <c r="AC26" s="29"/>
      <c r="AD26" s="29"/>
      <c r="AE26" s="29"/>
      <c r="AF26" s="29"/>
      <c r="AG26" s="29">
        <v>1764</v>
      </c>
      <c r="AH26" s="29"/>
      <c r="AI26" s="29"/>
      <c r="AJ26" s="28"/>
      <c r="AK26" s="29"/>
      <c r="AL26" s="29"/>
      <c r="AM26" s="29"/>
      <c r="AN26" s="29"/>
      <c r="AO26" s="29"/>
      <c r="AP26" s="29"/>
      <c r="AQ26" s="29"/>
      <c r="AR26" s="28"/>
      <c r="AS26" s="29"/>
      <c r="AT26" s="29"/>
      <c r="AU26" s="29"/>
      <c r="AV26" s="29"/>
      <c r="AW26" s="29"/>
      <c r="AX26" s="29"/>
      <c r="AY26" s="29"/>
      <c r="AZ26" s="28"/>
      <c r="BA26" s="29"/>
      <c r="BB26" s="29"/>
      <c r="BC26" s="29"/>
      <c r="BD26" s="29"/>
      <c r="BE26" s="29"/>
      <c r="BF26" s="29"/>
      <c r="BG26" s="29"/>
      <c r="BH26" s="28"/>
      <c r="BI26" s="29"/>
      <c r="BJ26" s="29"/>
      <c r="BK26" s="29"/>
      <c r="BL26" s="29"/>
      <c r="BM26" s="29"/>
      <c r="BN26" s="29"/>
      <c r="BO26" s="29"/>
      <c r="BP26" s="9">
        <v>0</v>
      </c>
      <c r="BQ26" s="1" t="s">
        <v>0</v>
      </c>
      <c r="BR26" s="1" t="s">
        <v>0</v>
      </c>
      <c r="BS26" s="1" t="s">
        <v>0</v>
      </c>
      <c r="BT26" s="1" t="s">
        <v>0</v>
      </c>
      <c r="BU26" s="1" t="s">
        <v>0</v>
      </c>
      <c r="BW26" s="1">
        <f ca="1">INDIRECT("T26")+2*INDIRECT("AB26")+3*INDIRECT("AJ26")+4*INDIRECT("AR26")+5*INDIRECT("AZ26")+6*INDIRECT("BH26")</f>
        <v>0</v>
      </c>
      <c r="BX26" s="1">
        <v>0</v>
      </c>
      <c r="BY26" s="1">
        <f ca="1">INDIRECT("U26")+2*INDIRECT("AC26")+3*INDIRECT("AK26")+4*INDIRECT("AS26")+5*INDIRECT("BA26")+6*INDIRECT("BI26")</f>
        <v>0</v>
      </c>
      <c r="BZ26" s="1">
        <v>0</v>
      </c>
      <c r="CA26" s="1">
        <f ca="1">INDIRECT("V26")+2*INDIRECT("AD26")+3*INDIRECT("AL26")+4*INDIRECT("AT26")+5*INDIRECT("BB26")+6*INDIRECT("BJ26")</f>
        <v>0</v>
      </c>
      <c r="CB26" s="1">
        <v>0</v>
      </c>
      <c r="CC26" s="1">
        <f ca="1">INDIRECT("W26")+2*INDIRECT("AE26")+3*INDIRECT("AM26")+4*INDIRECT("AU26")+5*INDIRECT("BC26")+6*INDIRECT("BK26")</f>
        <v>0</v>
      </c>
      <c r="CD26" s="1">
        <v>0</v>
      </c>
      <c r="CE26" s="1">
        <f ca="1">INDIRECT("X26")+2*INDIRECT("AF26")+3*INDIRECT("AN26")+4*INDIRECT("AV26")+5*INDIRECT("BD26")+6*INDIRECT("BL26")</f>
        <v>0</v>
      </c>
      <c r="CF26" s="1">
        <v>0</v>
      </c>
      <c r="CG26" s="1">
        <f ca="1">INDIRECT("Y26")+2*INDIRECT("AG26")+3*INDIRECT("AO26")+4*INDIRECT("AW26")+5*INDIRECT("BE26")+6*INDIRECT("BM26")</f>
        <v>3528</v>
      </c>
      <c r="CH26" s="1">
        <v>3528</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0</v>
      </c>
      <c r="CN26" s="1">
        <v>0</v>
      </c>
      <c r="CO26" s="1">
        <f ca="1">INDIRECT("AB26")+2*INDIRECT("AC26")+3*INDIRECT("AD26")+4*INDIRECT("AE26")+5*INDIRECT("AF26")+6*INDIRECT("AG26")+7*INDIRECT("AH26")+8*INDIRECT("AI26")</f>
        <v>10584</v>
      </c>
      <c r="CP26" s="1">
        <v>10584</v>
      </c>
      <c r="CQ26" s="1">
        <f ca="1">INDIRECT("AJ26")+2*INDIRECT("AK26")+3*INDIRECT("AL26")+4*INDIRECT("AM26")+5*INDIRECT("AN26")+6*INDIRECT("AO26")+7*INDIRECT("AP26")+8*INDIRECT("AQ26")</f>
        <v>0</v>
      </c>
      <c r="CR26" s="1">
        <v>0</v>
      </c>
      <c r="CS26" s="1">
        <f ca="1">INDIRECT("AR26")+2*INDIRECT("AS26")+3*INDIRECT("AT26")+4*INDIRECT("AU26")+5*INDIRECT("AV26")+6*INDIRECT("AW26")+7*INDIRECT("AX26")+8*INDIRECT("AY26")</f>
        <v>0</v>
      </c>
      <c r="CT26" s="1">
        <v>0</v>
      </c>
      <c r="CU26" s="1">
        <f ca="1">INDIRECT("AZ26")+2*INDIRECT("BA26")+3*INDIRECT("BB26")+4*INDIRECT("BC26")+5*INDIRECT("BD26")+6*INDIRECT("BE26")+7*INDIRECT("BF26")+8*INDIRECT("BG26")</f>
        <v>0</v>
      </c>
      <c r="CV26" s="1">
        <v>0</v>
      </c>
      <c r="CW26" s="1">
        <f ca="1">INDIRECT("BH26")+2*INDIRECT("BI26")+3*INDIRECT("BJ26")+4*INDIRECT("BK26")+5*INDIRECT("BL26")+6*INDIRECT("BM26")+7*INDIRECT("BN26")+8*INDIRECT("BO26")</f>
        <v>0</v>
      </c>
      <c r="CX26" s="1">
        <v>0</v>
      </c>
    </row>
    <row r="27" spans="1:73" ht="11.25">
      <c r="A27" s="1" t="s">
        <v>0</v>
      </c>
      <c r="B27" s="1" t="s">
        <v>0</v>
      </c>
      <c r="C27" s="1" t="s">
        <v>0</v>
      </c>
      <c r="D27" s="1" t="s">
        <v>0</v>
      </c>
      <c r="E27" s="1" t="s">
        <v>7</v>
      </c>
      <c r="F27" s="7">
        <f>SUM(F23:F26)</f>
        <v>0</v>
      </c>
      <c r="G27" s="6">
        <f>SUM(G23:G26)</f>
        <v>0</v>
      </c>
      <c r="H27" s="6">
        <f>SUM(H23:H26)</f>
        <v>345</v>
      </c>
      <c r="I27" s="6">
        <f>SUM(I23:I26)</f>
        <v>0</v>
      </c>
      <c r="J27" s="6">
        <f>SUM(J23:J26)</f>
        <v>2450</v>
      </c>
      <c r="K27" s="6">
        <f>SUM(K23:K26)</f>
        <v>6000</v>
      </c>
      <c r="L27" s="6">
        <f>SUM(L23:L26)</f>
        <v>0</v>
      </c>
      <c r="M27" s="6">
        <f>SUM(M23:M26)</f>
        <v>0</v>
      </c>
      <c r="N27" s="7">
        <f>SUM(N23:N26)</f>
        <v>1500</v>
      </c>
      <c r="O27" s="6">
        <f>SUM(O23:O26)</f>
        <v>6000</v>
      </c>
      <c r="P27" s="6">
        <f>SUM(P23:P26)</f>
        <v>345</v>
      </c>
      <c r="Q27" s="6">
        <f>SUM(Q23:Q26)</f>
        <v>950</v>
      </c>
      <c r="R27" s="6">
        <f>SUM(R23:R26)</f>
        <v>0</v>
      </c>
      <c r="S27" s="6">
        <f>SUM(S23:S26)</f>
        <v>0</v>
      </c>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3:73" ht="11.25">
      <c r="C28" s="1" t="s">
        <v>0</v>
      </c>
      <c r="D28" s="1" t="s">
        <v>0</v>
      </c>
      <c r="E28" s="1" t="s">
        <v>0</v>
      </c>
      <c r="F28" s="7"/>
      <c r="G28" s="6"/>
      <c r="H28" s="6"/>
      <c r="I28" s="6"/>
      <c r="J28" s="6"/>
      <c r="K28" s="6"/>
      <c r="L28" s="6"/>
      <c r="M28" s="6"/>
      <c r="N28" s="7"/>
      <c r="O28" s="6"/>
      <c r="P28" s="6"/>
      <c r="Q28" s="6"/>
      <c r="R28" s="6"/>
      <c r="S28" s="6"/>
      <c r="T28" s="8"/>
      <c r="U28" s="5"/>
      <c r="V28" s="5"/>
      <c r="W28" s="5"/>
      <c r="X28" s="5"/>
      <c r="Y28" s="5"/>
      <c r="Z28" s="5"/>
      <c r="AA28" s="5"/>
      <c r="AB28" s="8"/>
      <c r="AC28" s="5"/>
      <c r="AD28" s="5"/>
      <c r="AE28" s="5"/>
      <c r="AF28" s="5"/>
      <c r="AG28" s="5"/>
      <c r="AH28" s="5"/>
      <c r="AI28" s="5"/>
      <c r="AJ28" s="8"/>
      <c r="AK28" s="5"/>
      <c r="AL28" s="5"/>
      <c r="AM28" s="5"/>
      <c r="AN28" s="5"/>
      <c r="AO28" s="5"/>
      <c r="AP28" s="5"/>
      <c r="AQ28" s="5"/>
      <c r="AR28" s="8"/>
      <c r="AS28" s="5"/>
      <c r="AT28" s="5"/>
      <c r="AU28" s="5"/>
      <c r="AV28" s="5"/>
      <c r="AW28" s="5"/>
      <c r="AX28" s="5"/>
      <c r="AY28" s="5"/>
      <c r="AZ28" s="8"/>
      <c r="BA28" s="5"/>
      <c r="BB28" s="5"/>
      <c r="BC28" s="5"/>
      <c r="BD28" s="5"/>
      <c r="BE28" s="5"/>
      <c r="BF28" s="5"/>
      <c r="BG28" s="5"/>
      <c r="BH28" s="8"/>
      <c r="BI28" s="5"/>
      <c r="BJ28" s="5"/>
      <c r="BK28" s="5"/>
      <c r="BL28" s="5"/>
      <c r="BM28" s="5"/>
      <c r="BN28" s="5"/>
      <c r="BO28" s="5"/>
      <c r="BP28" s="9"/>
      <c r="BT28" s="1" t="s">
        <v>0</v>
      </c>
      <c r="BU28" s="1" t="s">
        <v>0</v>
      </c>
    </row>
    <row r="29" spans="1:102" ht="11.25">
      <c r="A29" s="30" t="s">
        <v>1</v>
      </c>
      <c r="B29" s="31" t="str">
        <f>HYPERLINK("http://www.dot.ca.gov/hq/transprog/stip2004/ff_sheets/02-2308.xls","2308")</f>
        <v>2308</v>
      </c>
      <c r="C29" s="30" t="s">
        <v>0</v>
      </c>
      <c r="D29" s="30" t="s">
        <v>20</v>
      </c>
      <c r="E29" s="30" t="s">
        <v>3</v>
      </c>
      <c r="F29" s="32">
        <f ca="1">INDIRECT("T29")+INDIRECT("AB29")+INDIRECT("AJ29")+INDIRECT("AR29")+INDIRECT("AZ29")+INDIRECT("BH29")</f>
        <v>0</v>
      </c>
      <c r="G29" s="33">
        <f ca="1">INDIRECT("U29")+INDIRECT("AC29")+INDIRECT("AK29")+INDIRECT("AS29")+INDIRECT("BA29")+INDIRECT("BI29")</f>
        <v>0</v>
      </c>
      <c r="H29" s="33">
        <f ca="1">INDIRECT("V29")+INDIRECT("AD29")+INDIRECT("AL29")+INDIRECT("AT29")+INDIRECT("BB29")+INDIRECT("BJ29")</f>
        <v>570</v>
      </c>
      <c r="I29" s="33">
        <f ca="1">INDIRECT("W29")+INDIRECT("AE29")+INDIRECT("AM29")+INDIRECT("AU29")+INDIRECT("BC29")+INDIRECT("BK29")</f>
        <v>100</v>
      </c>
      <c r="J29" s="33">
        <f ca="1">INDIRECT("X29")+INDIRECT("AF29")+INDIRECT("AN29")+INDIRECT("AV29")+INDIRECT("BD29")+INDIRECT("BL29")</f>
        <v>0</v>
      </c>
      <c r="K29" s="33">
        <f ca="1">INDIRECT("Y29")+INDIRECT("AG29")+INDIRECT("AO29")+INDIRECT("AW29")+INDIRECT("BE29")+INDIRECT("BM29")</f>
        <v>0</v>
      </c>
      <c r="L29" s="33">
        <f ca="1">INDIRECT("Z29")+INDIRECT("AH29")+INDIRECT("AP29")+INDIRECT("AX29")+INDIRECT("BF29")+INDIRECT("BN29")</f>
        <v>0</v>
      </c>
      <c r="M29" s="33">
        <f ca="1">INDIRECT("AA29")+INDIRECT("AI29")+INDIRECT("AQ29")+INDIRECT("AY29")+INDIRECT("BG29")+INDIRECT("BO29")</f>
        <v>0</v>
      </c>
      <c r="N29" s="32">
        <f ca="1">INDIRECT("T29")+INDIRECT("U29")+INDIRECT("V29")+INDIRECT("W29")+INDIRECT("X29")+INDIRECT("Y29")+INDIRECT("Z29")+INDIRECT("AA29")</f>
        <v>0</v>
      </c>
      <c r="O29" s="33">
        <f ca="1">INDIRECT("AB29")+INDIRECT("AC29")+INDIRECT("AD29")+INDIRECT("AE29")+INDIRECT("AF29")+INDIRECT("AG29")+INDIRECT("AH29")+INDIRECT("AI29")</f>
        <v>670</v>
      </c>
      <c r="P29" s="33">
        <f ca="1">INDIRECT("AJ29")+INDIRECT("AK29")+INDIRECT("AL29")+INDIRECT("AM29")+INDIRECT("AN29")+INDIRECT("AO29")+INDIRECT("AP29")+INDIRECT("AQ29")</f>
        <v>0</v>
      </c>
      <c r="Q29" s="33">
        <f ca="1">INDIRECT("AR29")+INDIRECT("AS29")+INDIRECT("AT29")+INDIRECT("AU29")+INDIRECT("AV29")+INDIRECT("AW29")+INDIRECT("AX29")+INDIRECT("AY29")</f>
        <v>0</v>
      </c>
      <c r="R29" s="33">
        <f ca="1">INDIRECT("AZ29")+INDIRECT("BA29")+INDIRECT("BB29")+INDIRECT("BC29")+INDIRECT("BD29")+INDIRECT("BE29")+INDIRECT("BF29")+INDIRECT("BG29")</f>
        <v>0</v>
      </c>
      <c r="S29" s="33">
        <f ca="1">INDIRECT("BH29")+INDIRECT("BI29")+INDIRECT("BJ29")+INDIRECT("BK29")+INDIRECT("BL29")+INDIRECT("BM29")+INDIRECT("BN29")+INDIRECT("BO29")</f>
        <v>0</v>
      </c>
      <c r="T29" s="34"/>
      <c r="U29" s="35"/>
      <c r="V29" s="35"/>
      <c r="W29" s="35"/>
      <c r="X29" s="35"/>
      <c r="Y29" s="35"/>
      <c r="Z29" s="35"/>
      <c r="AA29" s="35"/>
      <c r="AB29" s="34"/>
      <c r="AC29" s="35"/>
      <c r="AD29" s="35">
        <v>570</v>
      </c>
      <c r="AE29" s="35">
        <v>100</v>
      </c>
      <c r="AF29" s="35"/>
      <c r="AG29" s="35"/>
      <c r="AH29" s="35"/>
      <c r="AI29" s="35"/>
      <c r="AJ29" s="34"/>
      <c r="AK29" s="35"/>
      <c r="AL29" s="35"/>
      <c r="AM29" s="35"/>
      <c r="AN29" s="35"/>
      <c r="AO29" s="35"/>
      <c r="AP29" s="35"/>
      <c r="AQ29" s="35"/>
      <c r="AR29" s="34"/>
      <c r="AS29" s="35"/>
      <c r="AT29" s="35"/>
      <c r="AU29" s="35"/>
      <c r="AV29" s="35"/>
      <c r="AW29" s="35"/>
      <c r="AX29" s="35"/>
      <c r="AY29" s="35"/>
      <c r="AZ29" s="34"/>
      <c r="BA29" s="35"/>
      <c r="BB29" s="35"/>
      <c r="BC29" s="35"/>
      <c r="BD29" s="35"/>
      <c r="BE29" s="35"/>
      <c r="BF29" s="35"/>
      <c r="BG29" s="35"/>
      <c r="BH29" s="34"/>
      <c r="BI29" s="35"/>
      <c r="BJ29" s="35"/>
      <c r="BK29" s="35"/>
      <c r="BL29" s="35"/>
      <c r="BM29" s="35"/>
      <c r="BN29" s="35"/>
      <c r="BO29" s="36"/>
      <c r="BP29" s="9">
        <v>11100000097</v>
      </c>
      <c r="BQ29" s="1" t="s">
        <v>3</v>
      </c>
      <c r="BR29" s="1" t="s">
        <v>0</v>
      </c>
      <c r="BS29" s="1" t="s">
        <v>0</v>
      </c>
      <c r="BT29" s="1" t="s">
        <v>0</v>
      </c>
      <c r="BU29" s="1" t="s">
        <v>0</v>
      </c>
      <c r="BW29" s="1">
        <f ca="1">INDIRECT("T29")+2*INDIRECT("AB29")+3*INDIRECT("AJ29")+4*INDIRECT("AR29")+5*INDIRECT("AZ29")+6*INDIRECT("BH29")</f>
        <v>0</v>
      </c>
      <c r="BX29" s="1">
        <v>0</v>
      </c>
      <c r="BY29" s="1">
        <f ca="1">INDIRECT("U29")+2*INDIRECT("AC29")+3*INDIRECT("AK29")+4*INDIRECT("AS29")+5*INDIRECT("BA29")+6*INDIRECT("BI29")</f>
        <v>0</v>
      </c>
      <c r="BZ29" s="1">
        <v>0</v>
      </c>
      <c r="CA29" s="1">
        <f ca="1">INDIRECT("V29")+2*INDIRECT("AD29")+3*INDIRECT("AL29")+4*INDIRECT("AT29")+5*INDIRECT("BB29")+6*INDIRECT("BJ29")</f>
        <v>1140</v>
      </c>
      <c r="CB29" s="1">
        <v>1140</v>
      </c>
      <c r="CC29" s="1">
        <f ca="1">INDIRECT("W29")+2*INDIRECT("AE29")+3*INDIRECT("AM29")+4*INDIRECT("AU29")+5*INDIRECT("BC29")+6*INDIRECT("BK29")</f>
        <v>200</v>
      </c>
      <c r="CD29" s="1">
        <v>200</v>
      </c>
      <c r="CE29" s="1">
        <f ca="1">INDIRECT("X29")+2*INDIRECT("AF29")+3*INDIRECT("AN29")+4*INDIRECT("AV29")+5*INDIRECT("BD29")+6*INDIRECT("BL29")</f>
        <v>0</v>
      </c>
      <c r="CF29" s="1">
        <v>0</v>
      </c>
      <c r="CG29" s="1">
        <f ca="1">INDIRECT("Y29")+2*INDIRECT("AG29")+3*INDIRECT("AO29")+4*INDIRECT("AW29")+5*INDIRECT("BE29")+6*INDIRECT("BM29")</f>
        <v>0</v>
      </c>
      <c r="CH29" s="1">
        <v>0</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0</v>
      </c>
      <c r="CN29" s="1">
        <v>0</v>
      </c>
      <c r="CO29" s="1">
        <f ca="1">INDIRECT("AB29")+2*INDIRECT("AC29")+3*INDIRECT("AD29")+4*INDIRECT("AE29")+5*INDIRECT("AF29")+6*INDIRECT("AG29")+7*INDIRECT("AH29")+8*INDIRECT("AI29")</f>
        <v>2110</v>
      </c>
      <c r="CP29" s="1">
        <v>2110</v>
      </c>
      <c r="CQ29" s="1">
        <f ca="1">INDIRECT("AJ29")+2*INDIRECT("AK29")+3*INDIRECT("AL29")+4*INDIRECT("AM29")+5*INDIRECT("AN29")+6*INDIRECT("AO29")+7*INDIRECT("AP29")+8*INDIRECT("AQ29")</f>
        <v>0</v>
      </c>
      <c r="CR29" s="1">
        <v>0</v>
      </c>
      <c r="CS29" s="1">
        <f ca="1">INDIRECT("AR29")+2*INDIRECT("AS29")+3*INDIRECT("AT29")+4*INDIRECT("AU29")+5*INDIRECT("AV29")+6*INDIRECT("AW29")+7*INDIRECT("AX29")+8*INDIRECT("AY29")</f>
        <v>0</v>
      </c>
      <c r="CT29" s="1">
        <v>0</v>
      </c>
      <c r="CU29" s="1">
        <f ca="1">INDIRECT("AZ29")+2*INDIRECT("BA29")+3*INDIRECT("BB29")+4*INDIRECT("BC29")+5*INDIRECT("BD29")+6*INDIRECT("BE29")+7*INDIRECT("BF29")+8*INDIRECT("BG29")</f>
        <v>0</v>
      </c>
      <c r="CV29" s="1">
        <v>0</v>
      </c>
      <c r="CW29" s="1">
        <f ca="1">INDIRECT("BH29")+2*INDIRECT("BI29")+3*INDIRECT("BJ29")+4*INDIRECT("BK29")+5*INDIRECT("BL29")+6*INDIRECT("BM29")+7*INDIRECT("BN29")+8*INDIRECT("BO29")</f>
        <v>0</v>
      </c>
      <c r="CX29" s="1">
        <v>0</v>
      </c>
    </row>
    <row r="30" spans="1:102" ht="11.25">
      <c r="A30" s="1" t="s">
        <v>0</v>
      </c>
      <c r="B30" s="1" t="s">
        <v>21</v>
      </c>
      <c r="C30" s="1" t="s">
        <v>0</v>
      </c>
      <c r="D30" s="1" t="s">
        <v>22</v>
      </c>
      <c r="E30" s="1" t="s">
        <v>6</v>
      </c>
      <c r="F30" s="7">
        <f ca="1">INDIRECT("T30")+INDIRECT("AB30")+INDIRECT("AJ30")+INDIRECT("AR30")+INDIRECT("AZ30")+INDIRECT("BH30")</f>
        <v>472</v>
      </c>
      <c r="G30" s="6">
        <f ca="1">INDIRECT("U30")+INDIRECT("AC30")+INDIRECT("AK30")+INDIRECT("AS30")+INDIRECT("BA30")+INDIRECT("BI30")</f>
        <v>32</v>
      </c>
      <c r="H30" s="6">
        <f ca="1">INDIRECT("V30")+INDIRECT("AD30")+INDIRECT("AL30")+INDIRECT("AT30")+INDIRECT("BB30")+INDIRECT("BJ30")</f>
        <v>2850</v>
      </c>
      <c r="I30" s="6">
        <f ca="1">INDIRECT("W30")+INDIRECT("AE30")+INDIRECT("AM30")+INDIRECT("AU30")+INDIRECT("BC30")+INDIRECT("BK30")</f>
        <v>1150</v>
      </c>
      <c r="J30" s="6">
        <f ca="1">INDIRECT("X30")+INDIRECT("AF30")+INDIRECT("AN30")+INDIRECT("AV30")+INDIRECT("BD30")+INDIRECT("BL30")</f>
        <v>0</v>
      </c>
      <c r="K30" s="6">
        <f ca="1">INDIRECT("Y30")+INDIRECT("AG30")+INDIRECT("AO30")+INDIRECT("AW30")+INDIRECT("BE30")+INDIRECT("BM30")</f>
        <v>0</v>
      </c>
      <c r="L30" s="6">
        <f ca="1">INDIRECT("Z30")+INDIRECT("AH30")+INDIRECT("AP30")+INDIRECT("AX30")+INDIRECT("BF30")+INDIRECT("BN30")</f>
        <v>0</v>
      </c>
      <c r="M30" s="6">
        <f ca="1">INDIRECT("AA30")+INDIRECT("AI30")+INDIRECT("AQ30")+INDIRECT("AY30")+INDIRECT("BG30")+INDIRECT("BO30")</f>
        <v>0</v>
      </c>
      <c r="N30" s="7">
        <f ca="1">INDIRECT("T30")+INDIRECT("U30")+INDIRECT("V30")+INDIRECT("W30")+INDIRECT("X30")+INDIRECT("Y30")+INDIRECT("Z30")+INDIRECT("AA30")</f>
        <v>80</v>
      </c>
      <c r="O30" s="6">
        <f ca="1">INDIRECT("AB30")+INDIRECT("AC30")+INDIRECT("AD30")+INDIRECT("AE30")+INDIRECT("AF30")+INDIRECT("AG30")+INDIRECT("AH30")+INDIRECT("AI30")</f>
        <v>4000</v>
      </c>
      <c r="P30" s="6">
        <f ca="1">INDIRECT("AJ30")+INDIRECT("AK30")+INDIRECT("AL30")+INDIRECT("AM30")+INDIRECT("AN30")+INDIRECT("AO30")+INDIRECT("AP30")+INDIRECT("AQ30")</f>
        <v>80</v>
      </c>
      <c r="Q30" s="6">
        <f ca="1">INDIRECT("AR30")+INDIRECT("AS30")+INDIRECT("AT30")+INDIRECT("AU30")+INDIRECT("AV30")+INDIRECT("AW30")+INDIRECT("AX30")+INDIRECT("AY30")</f>
        <v>344</v>
      </c>
      <c r="R30" s="6">
        <f ca="1">INDIRECT("AZ30")+INDIRECT("BA30")+INDIRECT("BB30")+INDIRECT("BC30")+INDIRECT("BD30")+INDIRECT("BE30")+INDIRECT("BF30")+INDIRECT("BG30")</f>
        <v>0</v>
      </c>
      <c r="S30" s="6">
        <f ca="1">INDIRECT("BH30")+INDIRECT("BI30")+INDIRECT("BJ30")+INDIRECT("BK30")+INDIRECT("BL30")+INDIRECT("BM30")+INDIRECT("BN30")+INDIRECT("BO30")</f>
        <v>0</v>
      </c>
      <c r="T30" s="28">
        <v>48</v>
      </c>
      <c r="U30" s="29">
        <v>32</v>
      </c>
      <c r="V30" s="29"/>
      <c r="W30" s="29"/>
      <c r="X30" s="29"/>
      <c r="Y30" s="29"/>
      <c r="Z30" s="29"/>
      <c r="AA30" s="29"/>
      <c r="AB30" s="28"/>
      <c r="AC30" s="29"/>
      <c r="AD30" s="29">
        <v>2850</v>
      </c>
      <c r="AE30" s="29">
        <v>1150</v>
      </c>
      <c r="AF30" s="29"/>
      <c r="AG30" s="29"/>
      <c r="AH30" s="29"/>
      <c r="AI30" s="29"/>
      <c r="AJ30" s="28">
        <v>80</v>
      </c>
      <c r="AK30" s="29"/>
      <c r="AL30" s="29"/>
      <c r="AM30" s="29"/>
      <c r="AN30" s="29"/>
      <c r="AO30" s="29"/>
      <c r="AP30" s="29"/>
      <c r="AQ30" s="29"/>
      <c r="AR30" s="28">
        <v>344</v>
      </c>
      <c r="AS30" s="29"/>
      <c r="AT30" s="29"/>
      <c r="AU30" s="29"/>
      <c r="AV30" s="29"/>
      <c r="AW30" s="29"/>
      <c r="AX30" s="29"/>
      <c r="AY30" s="29"/>
      <c r="AZ30" s="28"/>
      <c r="BA30" s="29"/>
      <c r="BB30" s="29"/>
      <c r="BC30" s="29"/>
      <c r="BD30" s="29"/>
      <c r="BE30" s="29"/>
      <c r="BF30" s="29"/>
      <c r="BG30" s="29"/>
      <c r="BH30" s="28"/>
      <c r="BI30" s="29"/>
      <c r="BJ30" s="29"/>
      <c r="BK30" s="29"/>
      <c r="BL30" s="29"/>
      <c r="BM30" s="29"/>
      <c r="BN30" s="29"/>
      <c r="BO30" s="29"/>
      <c r="BP30" s="9">
        <v>0</v>
      </c>
      <c r="BQ30" s="1" t="s">
        <v>0</v>
      </c>
      <c r="BR30" s="1" t="s">
        <v>0</v>
      </c>
      <c r="BS30" s="1" t="s">
        <v>0</v>
      </c>
      <c r="BT30" s="1" t="s">
        <v>0</v>
      </c>
      <c r="BU30" s="1" t="s">
        <v>0</v>
      </c>
      <c r="BW30" s="1">
        <f ca="1">INDIRECT("T30")+2*INDIRECT("AB30")+3*INDIRECT("AJ30")+4*INDIRECT("AR30")+5*INDIRECT("AZ30")+6*INDIRECT("BH30")</f>
        <v>1664</v>
      </c>
      <c r="BX30" s="1">
        <v>1664</v>
      </c>
      <c r="BY30" s="1">
        <f ca="1">INDIRECT("U30")+2*INDIRECT("AC30")+3*INDIRECT("AK30")+4*INDIRECT("AS30")+5*INDIRECT("BA30")+6*INDIRECT("BI30")</f>
        <v>32</v>
      </c>
      <c r="BZ30" s="1">
        <v>32</v>
      </c>
      <c r="CA30" s="1">
        <f ca="1">INDIRECT("V30")+2*INDIRECT("AD30")+3*INDIRECT("AL30")+4*INDIRECT("AT30")+5*INDIRECT("BB30")+6*INDIRECT("BJ30")</f>
        <v>5700</v>
      </c>
      <c r="CB30" s="1">
        <v>5700</v>
      </c>
      <c r="CC30" s="1">
        <f ca="1">INDIRECT("W30")+2*INDIRECT("AE30")+3*INDIRECT("AM30")+4*INDIRECT("AU30")+5*INDIRECT("BC30")+6*INDIRECT("BK30")</f>
        <v>2300</v>
      </c>
      <c r="CD30" s="1">
        <v>2300</v>
      </c>
      <c r="CE30" s="1">
        <f ca="1">INDIRECT("X30")+2*INDIRECT("AF30")+3*INDIRECT("AN30")+4*INDIRECT("AV30")+5*INDIRECT("BD30")+6*INDIRECT("BL30")</f>
        <v>0</v>
      </c>
      <c r="CF30" s="1">
        <v>0</v>
      </c>
      <c r="CG30" s="1">
        <f ca="1">INDIRECT("Y30")+2*INDIRECT("AG30")+3*INDIRECT("AO30")+4*INDIRECT("AW30")+5*INDIRECT("BE30")+6*INDIRECT("BM30")</f>
        <v>0</v>
      </c>
      <c r="CH30" s="1">
        <v>0</v>
      </c>
      <c r="CI30" s="1">
        <f ca="1">INDIRECT("Z30")+2*INDIRECT("AH30")+3*INDIRECT("AP30")+4*INDIRECT("AX30")+5*INDIRECT("BF30")+6*INDIRECT("BN30")</f>
        <v>0</v>
      </c>
      <c r="CJ30" s="1">
        <v>0</v>
      </c>
      <c r="CK30" s="1">
        <f ca="1">INDIRECT("AA30")+2*INDIRECT("AI30")+3*INDIRECT("AQ30")+4*INDIRECT("AY30")+5*INDIRECT("BG30")+6*INDIRECT("BO30")</f>
        <v>0</v>
      </c>
      <c r="CL30" s="1">
        <v>0</v>
      </c>
      <c r="CM30" s="1">
        <f ca="1">INDIRECT("T30")+2*INDIRECT("U30")+3*INDIRECT("V30")+4*INDIRECT("W30")+5*INDIRECT("X30")+6*INDIRECT("Y30")+7*INDIRECT("Z30")+8*INDIRECT("AA30")</f>
        <v>112</v>
      </c>
      <c r="CN30" s="1">
        <v>112</v>
      </c>
      <c r="CO30" s="1">
        <f ca="1">INDIRECT("AB30")+2*INDIRECT("AC30")+3*INDIRECT("AD30")+4*INDIRECT("AE30")+5*INDIRECT("AF30")+6*INDIRECT("AG30")+7*INDIRECT("AH30")+8*INDIRECT("AI30")</f>
        <v>13150</v>
      </c>
      <c r="CP30" s="1">
        <v>13150</v>
      </c>
      <c r="CQ30" s="1">
        <f ca="1">INDIRECT("AJ30")+2*INDIRECT("AK30")+3*INDIRECT("AL30")+4*INDIRECT("AM30")+5*INDIRECT("AN30")+6*INDIRECT("AO30")+7*INDIRECT("AP30")+8*INDIRECT("AQ30")</f>
        <v>80</v>
      </c>
      <c r="CR30" s="1">
        <v>80</v>
      </c>
      <c r="CS30" s="1">
        <f ca="1">INDIRECT("AR30")+2*INDIRECT("AS30")+3*INDIRECT("AT30")+4*INDIRECT("AU30")+5*INDIRECT("AV30")+6*INDIRECT("AW30")+7*INDIRECT("AX30")+8*INDIRECT("AY30")</f>
        <v>344</v>
      </c>
      <c r="CT30" s="1">
        <v>344</v>
      </c>
      <c r="CU30" s="1">
        <f ca="1">INDIRECT("AZ30")+2*INDIRECT("BA30")+3*INDIRECT("BB30")+4*INDIRECT("BC30")+5*INDIRECT("BD30")+6*INDIRECT("BE30")+7*INDIRECT("BF30")+8*INDIRECT("BG30")</f>
        <v>0</v>
      </c>
      <c r="CV30" s="1">
        <v>0</v>
      </c>
      <c r="CW30" s="1">
        <f ca="1">INDIRECT("BH30")+2*INDIRECT("BI30")+3*INDIRECT("BJ30")+4*INDIRECT("BK30")+5*INDIRECT("BL30")+6*INDIRECT("BM30")+7*INDIRECT("BN30")+8*INDIRECT("BO30")</f>
        <v>0</v>
      </c>
      <c r="CX30" s="1">
        <v>0</v>
      </c>
    </row>
    <row r="31" spans="1:102" ht="11.25">
      <c r="A31" s="25"/>
      <c r="B31" s="25"/>
      <c r="C31" s="27" t="s">
        <v>91</v>
      </c>
      <c r="D31" s="26" t="s">
        <v>0</v>
      </c>
      <c r="E31" s="1" t="s">
        <v>14</v>
      </c>
      <c r="F31" s="7">
        <f ca="1">INDIRECT("T31")+INDIRECT("AB31")+INDIRECT("AJ31")+INDIRECT("AR31")+INDIRECT("AZ31")+INDIRECT("BH31")</f>
        <v>118</v>
      </c>
      <c r="G31" s="6">
        <f ca="1">INDIRECT("U31")+INDIRECT("AC31")+INDIRECT("AK31")+INDIRECT("AS31")+INDIRECT("BA31")+INDIRECT("BI31")</f>
        <v>8</v>
      </c>
      <c r="H31" s="6">
        <f ca="1">INDIRECT("V31")+INDIRECT("AD31")+INDIRECT("AL31")+INDIRECT("AT31")+INDIRECT("BB31")+INDIRECT("BJ31")</f>
        <v>0</v>
      </c>
      <c r="I31" s="6">
        <f ca="1">INDIRECT("W31")+INDIRECT("AE31")+INDIRECT("AM31")+INDIRECT("AU31")+INDIRECT("BC31")+INDIRECT("BK31")</f>
        <v>0</v>
      </c>
      <c r="J31" s="6">
        <f ca="1">INDIRECT("X31")+INDIRECT("AF31")+INDIRECT("AN31")+INDIRECT("AV31")+INDIRECT("BD31")+INDIRECT("BL31")</f>
        <v>0</v>
      </c>
      <c r="K31" s="6">
        <f ca="1">INDIRECT("Y31")+INDIRECT("AG31")+INDIRECT("AO31")+INDIRECT("AW31")+INDIRECT("BE31")+INDIRECT("BM31")</f>
        <v>0</v>
      </c>
      <c r="L31" s="6">
        <f ca="1">INDIRECT("Z31")+INDIRECT("AH31")+INDIRECT("AP31")+INDIRECT("AX31")+INDIRECT("BF31")+INDIRECT("BN31")</f>
        <v>0</v>
      </c>
      <c r="M31" s="6">
        <f ca="1">INDIRECT("AA31")+INDIRECT("AI31")+INDIRECT("AQ31")+INDIRECT("AY31")+INDIRECT("BG31")+INDIRECT("BO31")</f>
        <v>0</v>
      </c>
      <c r="N31" s="7">
        <f ca="1">INDIRECT("T31")+INDIRECT("U31")+INDIRECT("V31")+INDIRECT("W31")+INDIRECT("X31")+INDIRECT("Y31")+INDIRECT("Z31")+INDIRECT("AA31")</f>
        <v>20</v>
      </c>
      <c r="O31" s="6">
        <f ca="1">INDIRECT("AB31")+INDIRECT("AC31")+INDIRECT("AD31")+INDIRECT("AE31")+INDIRECT("AF31")+INDIRECT("AG31")+INDIRECT("AH31")+INDIRECT("AI31")</f>
        <v>0</v>
      </c>
      <c r="P31" s="6">
        <f ca="1">INDIRECT("AJ31")+INDIRECT("AK31")+INDIRECT("AL31")+INDIRECT("AM31")+INDIRECT("AN31")+INDIRECT("AO31")+INDIRECT("AP31")+INDIRECT("AQ31")</f>
        <v>20</v>
      </c>
      <c r="Q31" s="6">
        <f ca="1">INDIRECT("AR31")+INDIRECT("AS31")+INDIRECT("AT31")+INDIRECT("AU31")+INDIRECT("AV31")+INDIRECT("AW31")+INDIRECT("AX31")+INDIRECT("AY31")</f>
        <v>86</v>
      </c>
      <c r="R31" s="6">
        <f ca="1">INDIRECT("AZ31")+INDIRECT("BA31")+INDIRECT("BB31")+INDIRECT("BC31")+INDIRECT("BD31")+INDIRECT("BE31")+INDIRECT("BF31")+INDIRECT("BG31")</f>
        <v>0</v>
      </c>
      <c r="S31" s="6">
        <f ca="1">INDIRECT("BH31")+INDIRECT("BI31")+INDIRECT("BJ31")+INDIRECT("BK31")+INDIRECT("BL31")+INDIRECT("BM31")+INDIRECT("BN31")+INDIRECT("BO31")</f>
        <v>0</v>
      </c>
      <c r="T31" s="28">
        <v>12</v>
      </c>
      <c r="U31" s="29">
        <v>8</v>
      </c>
      <c r="V31" s="29"/>
      <c r="W31" s="29"/>
      <c r="X31" s="29"/>
      <c r="Y31" s="29"/>
      <c r="Z31" s="29"/>
      <c r="AA31" s="29"/>
      <c r="AB31" s="28"/>
      <c r="AC31" s="29"/>
      <c r="AD31" s="29"/>
      <c r="AE31" s="29"/>
      <c r="AF31" s="29"/>
      <c r="AG31" s="29"/>
      <c r="AH31" s="29"/>
      <c r="AI31" s="29"/>
      <c r="AJ31" s="28">
        <v>20</v>
      </c>
      <c r="AK31" s="29"/>
      <c r="AL31" s="29"/>
      <c r="AM31" s="29"/>
      <c r="AN31" s="29"/>
      <c r="AO31" s="29"/>
      <c r="AP31" s="29"/>
      <c r="AQ31" s="29"/>
      <c r="AR31" s="28">
        <v>86</v>
      </c>
      <c r="AS31" s="29"/>
      <c r="AT31" s="29"/>
      <c r="AU31" s="29"/>
      <c r="AV31" s="29"/>
      <c r="AW31" s="29"/>
      <c r="AX31" s="29"/>
      <c r="AY31" s="29"/>
      <c r="AZ31" s="28"/>
      <c r="BA31" s="29"/>
      <c r="BB31" s="29"/>
      <c r="BC31" s="29"/>
      <c r="BD31" s="29"/>
      <c r="BE31" s="29"/>
      <c r="BF31" s="29"/>
      <c r="BG31" s="29"/>
      <c r="BH31" s="28"/>
      <c r="BI31" s="29"/>
      <c r="BJ31" s="29"/>
      <c r="BK31" s="29"/>
      <c r="BL31" s="29"/>
      <c r="BM31" s="29"/>
      <c r="BN31" s="29"/>
      <c r="BO31" s="29"/>
      <c r="BP31" s="9">
        <v>0</v>
      </c>
      <c r="BQ31" s="1" t="s">
        <v>0</v>
      </c>
      <c r="BR31" s="1" t="s">
        <v>0</v>
      </c>
      <c r="BS31" s="1" t="s">
        <v>0</v>
      </c>
      <c r="BT31" s="1" t="s">
        <v>0</v>
      </c>
      <c r="BU31" s="1" t="s">
        <v>0</v>
      </c>
      <c r="BW31" s="1">
        <f ca="1">INDIRECT("T31")+2*INDIRECT("AB31")+3*INDIRECT("AJ31")+4*INDIRECT("AR31")+5*INDIRECT("AZ31")+6*INDIRECT("BH31")</f>
        <v>416</v>
      </c>
      <c r="BX31" s="1">
        <v>416</v>
      </c>
      <c r="BY31" s="1">
        <f ca="1">INDIRECT("U31")+2*INDIRECT("AC31")+3*INDIRECT("AK31")+4*INDIRECT("AS31")+5*INDIRECT("BA31")+6*INDIRECT("BI31")</f>
        <v>8</v>
      </c>
      <c r="BZ31" s="1">
        <v>8</v>
      </c>
      <c r="CA31" s="1">
        <f ca="1">INDIRECT("V31")+2*INDIRECT("AD31")+3*INDIRECT("AL31")+4*INDIRECT("AT31")+5*INDIRECT("BB31")+6*INDIRECT("BJ31")</f>
        <v>0</v>
      </c>
      <c r="CB31" s="1">
        <v>0</v>
      </c>
      <c r="CC31" s="1">
        <f ca="1">INDIRECT("W31")+2*INDIRECT("AE31")+3*INDIRECT("AM31")+4*INDIRECT("AU31")+5*INDIRECT("BC31")+6*INDIRECT("BK31")</f>
        <v>0</v>
      </c>
      <c r="CD31" s="1">
        <v>0</v>
      </c>
      <c r="CE31" s="1">
        <f ca="1">INDIRECT("X31")+2*INDIRECT("AF31")+3*INDIRECT("AN31")+4*INDIRECT("AV31")+5*INDIRECT("BD31")+6*INDIRECT("BL31")</f>
        <v>0</v>
      </c>
      <c r="CF31" s="1">
        <v>0</v>
      </c>
      <c r="CG31" s="1">
        <f ca="1">INDIRECT("Y31")+2*INDIRECT("AG31")+3*INDIRECT("AO31")+4*INDIRECT("AW31")+5*INDIRECT("BE31")+6*INDIRECT("BM31")</f>
        <v>0</v>
      </c>
      <c r="CH31" s="1">
        <v>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28</v>
      </c>
      <c r="CN31" s="1">
        <v>28</v>
      </c>
      <c r="CO31" s="1">
        <f ca="1">INDIRECT("AB31")+2*INDIRECT("AC31")+3*INDIRECT("AD31")+4*INDIRECT("AE31")+5*INDIRECT("AF31")+6*INDIRECT("AG31")+7*INDIRECT("AH31")+8*INDIRECT("AI31")</f>
        <v>0</v>
      </c>
      <c r="CP31" s="1">
        <v>0</v>
      </c>
      <c r="CQ31" s="1">
        <f ca="1">INDIRECT("AJ31")+2*INDIRECT("AK31")+3*INDIRECT("AL31")+4*INDIRECT("AM31")+5*INDIRECT("AN31")+6*INDIRECT("AO31")+7*INDIRECT("AP31")+8*INDIRECT("AQ31")</f>
        <v>20</v>
      </c>
      <c r="CR31" s="1">
        <v>20</v>
      </c>
      <c r="CS31" s="1">
        <f ca="1">INDIRECT("AR31")+2*INDIRECT("AS31")+3*INDIRECT("AT31")+4*INDIRECT("AU31")+5*INDIRECT("AV31")+6*INDIRECT("AW31")+7*INDIRECT("AX31")+8*INDIRECT("AY31")</f>
        <v>86</v>
      </c>
      <c r="CT31" s="1">
        <v>86</v>
      </c>
      <c r="CU31" s="1">
        <f ca="1">INDIRECT("AZ31")+2*INDIRECT("BA31")+3*INDIRECT("BB31")+4*INDIRECT("BC31")+5*INDIRECT("BD31")+6*INDIRECT("BE31")+7*INDIRECT("BF31")+8*INDIRECT("BG31")</f>
        <v>0</v>
      </c>
      <c r="CV31" s="1">
        <v>0</v>
      </c>
      <c r="CW31" s="1">
        <f ca="1">INDIRECT("BH31")+2*INDIRECT("BI31")+3*INDIRECT("BJ31")+4*INDIRECT("BK31")+5*INDIRECT("BL31")+6*INDIRECT("BM31")+7*INDIRECT("BN31")+8*INDIRECT("BO31")</f>
        <v>0</v>
      </c>
      <c r="CX31" s="1">
        <v>0</v>
      </c>
    </row>
    <row r="32" spans="1:73" ht="11.25">
      <c r="A32" s="1" t="s">
        <v>0</v>
      </c>
      <c r="B32" s="1" t="s">
        <v>0</v>
      </c>
      <c r="C32" s="1" t="s">
        <v>0</v>
      </c>
      <c r="D32" s="1" t="s">
        <v>0</v>
      </c>
      <c r="E32" s="1" t="s">
        <v>7</v>
      </c>
      <c r="F32" s="7">
        <f>SUM(F29:F31)</f>
        <v>590</v>
      </c>
      <c r="G32" s="6">
        <f>SUM(G29:G31)</f>
        <v>40</v>
      </c>
      <c r="H32" s="6">
        <f>SUM(H29:H31)</f>
        <v>3420</v>
      </c>
      <c r="I32" s="6">
        <f>SUM(I29:I31)</f>
        <v>1250</v>
      </c>
      <c r="J32" s="6">
        <f>SUM(J29:J31)</f>
        <v>0</v>
      </c>
      <c r="K32" s="6">
        <f>SUM(K29:K31)</f>
        <v>0</v>
      </c>
      <c r="L32" s="6">
        <f>SUM(L29:L31)</f>
        <v>0</v>
      </c>
      <c r="M32" s="6">
        <f>SUM(M29:M31)</f>
        <v>0</v>
      </c>
      <c r="N32" s="7">
        <f>SUM(N29:N31)</f>
        <v>100</v>
      </c>
      <c r="O32" s="6">
        <f>SUM(O29:O31)</f>
        <v>4670</v>
      </c>
      <c r="P32" s="6">
        <f>SUM(P29:P31)</f>
        <v>100</v>
      </c>
      <c r="Q32" s="6">
        <f>SUM(Q29:Q31)</f>
        <v>430</v>
      </c>
      <c r="R32" s="6">
        <f>SUM(R29:R31)</f>
        <v>0</v>
      </c>
      <c r="S32" s="6">
        <f>SUM(S29:S31)</f>
        <v>0</v>
      </c>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v>0</v>
      </c>
      <c r="BQ32" s="1" t="s">
        <v>0</v>
      </c>
      <c r="BR32" s="1" t="s">
        <v>0</v>
      </c>
      <c r="BS32" s="1" t="s">
        <v>0</v>
      </c>
      <c r="BT32" s="1" t="s">
        <v>0</v>
      </c>
      <c r="BU32" s="1" t="s">
        <v>0</v>
      </c>
    </row>
    <row r="33" spans="3:73" ht="11.25">
      <c r="C33" s="1" t="s">
        <v>0</v>
      </c>
      <c r="D33" s="1" t="s">
        <v>0</v>
      </c>
      <c r="E33" s="1" t="s">
        <v>0</v>
      </c>
      <c r="F33" s="7"/>
      <c r="G33" s="6"/>
      <c r="H33" s="6"/>
      <c r="I33" s="6"/>
      <c r="J33" s="6"/>
      <c r="K33" s="6"/>
      <c r="L33" s="6"/>
      <c r="M33" s="6"/>
      <c r="N33" s="7"/>
      <c r="O33" s="6"/>
      <c r="P33" s="6"/>
      <c r="Q33" s="6"/>
      <c r="R33" s="6"/>
      <c r="S33" s="6"/>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c r="BT33" s="1" t="s">
        <v>0</v>
      </c>
      <c r="BU33" s="1" t="s">
        <v>0</v>
      </c>
    </row>
    <row r="34" spans="1:102" ht="11.25">
      <c r="A34" s="30" t="s">
        <v>1</v>
      </c>
      <c r="B34" s="31" t="str">
        <f>HYPERLINK("http://www.dot.ca.gov/hq/transprog/stip2004/ff_sheets/02-2368.xls","2368")</f>
        <v>2368</v>
      </c>
      <c r="C34" s="30" t="s">
        <v>0</v>
      </c>
      <c r="D34" s="30" t="s">
        <v>23</v>
      </c>
      <c r="E34" s="30" t="s">
        <v>3</v>
      </c>
      <c r="F34" s="32">
        <f ca="1">INDIRECT("T34")+INDIRECT("AB34")+INDIRECT("AJ34")+INDIRECT("AR34")+INDIRECT("AZ34")+INDIRECT("BH34")</f>
        <v>0</v>
      </c>
      <c r="G34" s="33">
        <f ca="1">INDIRECT("U34")+INDIRECT("AC34")+INDIRECT("AK34")+INDIRECT("AS34")+INDIRECT("BA34")+INDIRECT("BI34")</f>
        <v>0</v>
      </c>
      <c r="H34" s="33">
        <f ca="1">INDIRECT("V34")+INDIRECT("AD34")+INDIRECT("AL34")+INDIRECT("AT34")+INDIRECT("BB34")+INDIRECT("BJ34")</f>
        <v>60</v>
      </c>
      <c r="I34" s="33">
        <f ca="1">INDIRECT("W34")+INDIRECT("AE34")+INDIRECT("AM34")+INDIRECT("AU34")+INDIRECT("BC34")+INDIRECT("BK34")</f>
        <v>0</v>
      </c>
      <c r="J34" s="33">
        <f ca="1">INDIRECT("X34")+INDIRECT("AF34")+INDIRECT("AN34")+INDIRECT("AV34")+INDIRECT("BD34")+INDIRECT("BL34")</f>
        <v>0</v>
      </c>
      <c r="K34" s="33">
        <f ca="1">INDIRECT("Y34")+INDIRECT("AG34")+INDIRECT("AO34")+INDIRECT("AW34")+INDIRECT("BE34")+INDIRECT("BM34")</f>
        <v>0</v>
      </c>
      <c r="L34" s="33">
        <f ca="1">INDIRECT("Z34")+INDIRECT("AH34")+INDIRECT("AP34")+INDIRECT("AX34")+INDIRECT("BF34")+INDIRECT("BN34")</f>
        <v>0</v>
      </c>
      <c r="M34" s="33">
        <f ca="1">INDIRECT("AA34")+INDIRECT("AI34")+INDIRECT("AQ34")+INDIRECT("AY34")+INDIRECT("BG34")+INDIRECT("BO34")</f>
        <v>0</v>
      </c>
      <c r="N34" s="32">
        <f ca="1">INDIRECT("T34")+INDIRECT("U34")+INDIRECT("V34")+INDIRECT("W34")+INDIRECT("X34")+INDIRECT("Y34")+INDIRECT("Z34")+INDIRECT("AA34")</f>
        <v>0</v>
      </c>
      <c r="O34" s="33">
        <f ca="1">INDIRECT("AB34")+INDIRECT("AC34")+INDIRECT("AD34")+INDIRECT("AE34")+INDIRECT("AF34")+INDIRECT("AG34")+INDIRECT("AH34")+INDIRECT("AI34")</f>
        <v>60</v>
      </c>
      <c r="P34" s="33">
        <f ca="1">INDIRECT("AJ34")+INDIRECT("AK34")+INDIRECT("AL34")+INDIRECT("AM34")+INDIRECT("AN34")+INDIRECT("AO34")+INDIRECT("AP34")+INDIRECT("AQ34")</f>
        <v>0</v>
      </c>
      <c r="Q34" s="33">
        <f ca="1">INDIRECT("AR34")+INDIRECT("AS34")+INDIRECT("AT34")+INDIRECT("AU34")+INDIRECT("AV34")+INDIRECT("AW34")+INDIRECT("AX34")+INDIRECT("AY34")</f>
        <v>0</v>
      </c>
      <c r="R34" s="33">
        <f ca="1">INDIRECT("AZ34")+INDIRECT("BA34")+INDIRECT("BB34")+INDIRECT("BC34")+INDIRECT("BD34")+INDIRECT("BE34")+INDIRECT("BF34")+INDIRECT("BG34")</f>
        <v>0</v>
      </c>
      <c r="S34" s="33">
        <f ca="1">INDIRECT("BH34")+INDIRECT("BI34")+INDIRECT("BJ34")+INDIRECT("BK34")+INDIRECT("BL34")+INDIRECT("BM34")+INDIRECT("BN34")+INDIRECT("BO34")</f>
        <v>0</v>
      </c>
      <c r="T34" s="34"/>
      <c r="U34" s="35"/>
      <c r="V34" s="35"/>
      <c r="W34" s="35"/>
      <c r="X34" s="35"/>
      <c r="Y34" s="35"/>
      <c r="Z34" s="35"/>
      <c r="AA34" s="35"/>
      <c r="AB34" s="34"/>
      <c r="AC34" s="35"/>
      <c r="AD34" s="35">
        <v>60</v>
      </c>
      <c r="AE34" s="35"/>
      <c r="AF34" s="35"/>
      <c r="AG34" s="35"/>
      <c r="AH34" s="35"/>
      <c r="AI34" s="35"/>
      <c r="AJ34" s="34"/>
      <c r="AK34" s="35"/>
      <c r="AL34" s="35"/>
      <c r="AM34" s="35"/>
      <c r="AN34" s="35"/>
      <c r="AO34" s="35"/>
      <c r="AP34" s="35"/>
      <c r="AQ34" s="35"/>
      <c r="AR34" s="34"/>
      <c r="AS34" s="35"/>
      <c r="AT34" s="35"/>
      <c r="AU34" s="35"/>
      <c r="AV34" s="35"/>
      <c r="AW34" s="35"/>
      <c r="AX34" s="35"/>
      <c r="AY34" s="35"/>
      <c r="AZ34" s="34"/>
      <c r="BA34" s="35"/>
      <c r="BB34" s="35"/>
      <c r="BC34" s="35"/>
      <c r="BD34" s="35"/>
      <c r="BE34" s="35"/>
      <c r="BF34" s="35"/>
      <c r="BG34" s="35"/>
      <c r="BH34" s="34"/>
      <c r="BI34" s="35"/>
      <c r="BJ34" s="35"/>
      <c r="BK34" s="35"/>
      <c r="BL34" s="35"/>
      <c r="BM34" s="35"/>
      <c r="BN34" s="35"/>
      <c r="BO34" s="36"/>
      <c r="BP34" s="9">
        <v>11100000114</v>
      </c>
      <c r="BQ34" s="1" t="s">
        <v>3</v>
      </c>
      <c r="BR34" s="1" t="s">
        <v>0</v>
      </c>
      <c r="BS34" s="1" t="s">
        <v>0</v>
      </c>
      <c r="BT34" s="1" t="s">
        <v>0</v>
      </c>
      <c r="BU34" s="1" t="s">
        <v>0</v>
      </c>
      <c r="BW34" s="1">
        <f ca="1">INDIRECT("T34")+2*INDIRECT("AB34")+3*INDIRECT("AJ34")+4*INDIRECT("AR34")+5*INDIRECT("AZ34")+6*INDIRECT("BH34")</f>
        <v>0</v>
      </c>
      <c r="BX34" s="1">
        <v>0</v>
      </c>
      <c r="BY34" s="1">
        <f ca="1">INDIRECT("U34")+2*INDIRECT("AC34")+3*INDIRECT("AK34")+4*INDIRECT("AS34")+5*INDIRECT("BA34")+6*INDIRECT("BI34")</f>
        <v>0</v>
      </c>
      <c r="BZ34" s="1">
        <v>0</v>
      </c>
      <c r="CA34" s="1">
        <f ca="1">INDIRECT("V34")+2*INDIRECT("AD34")+3*INDIRECT("AL34")+4*INDIRECT("AT34")+5*INDIRECT("BB34")+6*INDIRECT("BJ34")</f>
        <v>120</v>
      </c>
      <c r="CB34" s="1">
        <v>120</v>
      </c>
      <c r="CC34" s="1">
        <f ca="1">INDIRECT("W34")+2*INDIRECT("AE34")+3*INDIRECT("AM34")+4*INDIRECT("AU34")+5*INDIRECT("BC34")+6*INDIRECT("BK34")</f>
        <v>0</v>
      </c>
      <c r="CD34" s="1">
        <v>0</v>
      </c>
      <c r="CE34" s="1">
        <f ca="1">INDIRECT("X34")+2*INDIRECT("AF34")+3*INDIRECT("AN34")+4*INDIRECT("AV34")+5*INDIRECT("BD34")+6*INDIRECT("BL34")</f>
        <v>0</v>
      </c>
      <c r="CF34" s="1">
        <v>0</v>
      </c>
      <c r="CG34" s="1">
        <f ca="1">INDIRECT("Y34")+2*INDIRECT("AG34")+3*INDIRECT("AO34")+4*INDIRECT("AW34")+5*INDIRECT("BE34")+6*INDIRECT("BM34")</f>
        <v>0</v>
      </c>
      <c r="CH34" s="1">
        <v>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0</v>
      </c>
      <c r="CN34" s="1">
        <v>0</v>
      </c>
      <c r="CO34" s="1">
        <f ca="1">INDIRECT("AB34")+2*INDIRECT("AC34")+3*INDIRECT("AD34")+4*INDIRECT("AE34")+5*INDIRECT("AF34")+6*INDIRECT("AG34")+7*INDIRECT("AH34")+8*INDIRECT("AI34")</f>
        <v>180</v>
      </c>
      <c r="CP34" s="1">
        <v>180</v>
      </c>
      <c r="CQ34" s="1">
        <f ca="1">INDIRECT("AJ34")+2*INDIRECT("AK34")+3*INDIRECT("AL34")+4*INDIRECT("AM34")+5*INDIRECT("AN34")+6*INDIRECT("AO34")+7*INDIRECT("AP34")+8*INDIRECT("AQ34")</f>
        <v>0</v>
      </c>
      <c r="CR34" s="1">
        <v>0</v>
      </c>
      <c r="CS34" s="1">
        <f ca="1">INDIRECT("AR34")+2*INDIRECT("AS34")+3*INDIRECT("AT34")+4*INDIRECT("AU34")+5*INDIRECT("AV34")+6*INDIRECT("AW34")+7*INDIRECT("AX34")+8*INDIRECT("AY34")</f>
        <v>0</v>
      </c>
      <c r="CT34" s="1">
        <v>0</v>
      </c>
      <c r="CU34" s="1">
        <f ca="1">INDIRECT("AZ34")+2*INDIRECT("BA34")+3*INDIRECT("BB34")+4*INDIRECT("BC34")+5*INDIRECT("BD34")+6*INDIRECT("BE34")+7*INDIRECT("BF34")+8*INDIRECT("BG34")</f>
        <v>0</v>
      </c>
      <c r="CV34" s="1">
        <v>0</v>
      </c>
      <c r="CW34" s="1">
        <f ca="1">INDIRECT("BH34")+2*INDIRECT("BI34")+3*INDIRECT("BJ34")+4*INDIRECT("BK34")+5*INDIRECT("BL34")+6*INDIRECT("BM34")+7*INDIRECT("BN34")+8*INDIRECT("BO34")</f>
        <v>0</v>
      </c>
      <c r="CX34" s="1">
        <v>0</v>
      </c>
    </row>
    <row r="35" spans="1:73" ht="11.25">
      <c r="A35" s="1" t="s">
        <v>0</v>
      </c>
      <c r="B35" s="1" t="s">
        <v>24</v>
      </c>
      <c r="C35" s="1" t="s">
        <v>0</v>
      </c>
      <c r="D35" s="1" t="s">
        <v>25</v>
      </c>
      <c r="E35" s="1" t="s">
        <v>7</v>
      </c>
      <c r="F35" s="7">
        <f>SUM(F34:F34)</f>
        <v>0</v>
      </c>
      <c r="G35" s="6">
        <f>SUM(G34:G34)</f>
        <v>0</v>
      </c>
      <c r="H35" s="6">
        <f>SUM(H34:H34)</f>
        <v>60</v>
      </c>
      <c r="I35" s="6">
        <f>SUM(I34:I34)</f>
        <v>0</v>
      </c>
      <c r="J35" s="6">
        <f>SUM(J34:J34)</f>
        <v>0</v>
      </c>
      <c r="K35" s="6">
        <f>SUM(K34:K34)</f>
        <v>0</v>
      </c>
      <c r="L35" s="6">
        <f>SUM(L34:L34)</f>
        <v>0</v>
      </c>
      <c r="M35" s="6">
        <f>SUM(M34:M34)</f>
        <v>0</v>
      </c>
      <c r="N35" s="7">
        <f>SUM(N34:N34)</f>
        <v>0</v>
      </c>
      <c r="O35" s="6">
        <f>SUM(O34:O34)</f>
        <v>60</v>
      </c>
      <c r="P35" s="6">
        <f>SUM(P34:P34)</f>
        <v>0</v>
      </c>
      <c r="Q35" s="6">
        <f>SUM(Q34:Q34)</f>
        <v>0</v>
      </c>
      <c r="R35" s="6">
        <f>SUM(R34:R34)</f>
        <v>0</v>
      </c>
      <c r="S35" s="6">
        <f>SUM(S34:S34)</f>
        <v>0</v>
      </c>
      <c r="T35" s="8"/>
      <c r="U35" s="5"/>
      <c r="V35" s="5"/>
      <c r="W35" s="5"/>
      <c r="X35" s="5"/>
      <c r="Y35" s="5"/>
      <c r="Z35" s="5"/>
      <c r="AA35" s="5"/>
      <c r="AB35" s="8"/>
      <c r="AC35" s="5"/>
      <c r="AD35" s="5"/>
      <c r="AE35" s="5"/>
      <c r="AF35" s="5"/>
      <c r="AG35" s="5"/>
      <c r="AH35" s="5"/>
      <c r="AI35" s="5"/>
      <c r="AJ35" s="8"/>
      <c r="AK35" s="5"/>
      <c r="AL35" s="5"/>
      <c r="AM35" s="5"/>
      <c r="AN35" s="5"/>
      <c r="AO35" s="5"/>
      <c r="AP35" s="5"/>
      <c r="AQ35" s="5"/>
      <c r="AR35" s="8"/>
      <c r="AS35" s="5"/>
      <c r="AT35" s="5"/>
      <c r="AU35" s="5"/>
      <c r="AV35" s="5"/>
      <c r="AW35" s="5"/>
      <c r="AX35" s="5"/>
      <c r="AY35" s="5"/>
      <c r="AZ35" s="8"/>
      <c r="BA35" s="5"/>
      <c r="BB35" s="5"/>
      <c r="BC35" s="5"/>
      <c r="BD35" s="5"/>
      <c r="BE35" s="5"/>
      <c r="BF35" s="5"/>
      <c r="BG35" s="5"/>
      <c r="BH35" s="8"/>
      <c r="BI35" s="5"/>
      <c r="BJ35" s="5"/>
      <c r="BK35" s="5"/>
      <c r="BL35" s="5"/>
      <c r="BM35" s="5"/>
      <c r="BN35" s="5"/>
      <c r="BO35" s="5"/>
      <c r="BP35" s="9">
        <v>0</v>
      </c>
      <c r="BQ35" s="1" t="s">
        <v>0</v>
      </c>
      <c r="BR35" s="1" t="s">
        <v>0</v>
      </c>
      <c r="BS35" s="1" t="s">
        <v>0</v>
      </c>
      <c r="BT35" s="1" t="s">
        <v>0</v>
      </c>
      <c r="BU35" s="1" t="s">
        <v>0</v>
      </c>
    </row>
    <row r="36" spans="1:73" ht="11.25">
      <c r="A36" s="25"/>
      <c r="B36" s="25"/>
      <c r="C36" s="27" t="s">
        <v>91</v>
      </c>
      <c r="D36" s="26" t="s">
        <v>0</v>
      </c>
      <c r="E36" s="1" t="s">
        <v>0</v>
      </c>
      <c r="F36" s="7"/>
      <c r="G36" s="6"/>
      <c r="H36" s="6"/>
      <c r="I36" s="6"/>
      <c r="J36" s="6"/>
      <c r="K36" s="6"/>
      <c r="L36" s="6"/>
      <c r="M36" s="6"/>
      <c r="N36" s="7"/>
      <c r="O36" s="6"/>
      <c r="P36" s="6"/>
      <c r="Q36" s="6"/>
      <c r="R36" s="6"/>
      <c r="S36" s="6"/>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v>0</v>
      </c>
      <c r="BQ36" s="1" t="s">
        <v>0</v>
      </c>
      <c r="BR36" s="1" t="s">
        <v>0</v>
      </c>
      <c r="BS36" s="1" t="s">
        <v>0</v>
      </c>
      <c r="BT36" s="1" t="s">
        <v>0</v>
      </c>
      <c r="BU36" s="1" t="s">
        <v>0</v>
      </c>
    </row>
    <row r="37" spans="1:102" ht="11.25">
      <c r="A37" s="30" t="s">
        <v>1</v>
      </c>
      <c r="B37" s="31" t="str">
        <f>HYPERLINK("http://www.dot.ca.gov/hq/transprog/stip2004/ff_sheets/02-2391.xls","2391")</f>
        <v>2391</v>
      </c>
      <c r="C37" s="30" t="s">
        <v>26</v>
      </c>
      <c r="D37" s="30" t="s">
        <v>27</v>
      </c>
      <c r="E37" s="30" t="s">
        <v>3</v>
      </c>
      <c r="F37" s="32">
        <f ca="1">INDIRECT("T37")+INDIRECT("AB37")+INDIRECT("AJ37")+INDIRECT("AR37")+INDIRECT("AZ37")+INDIRECT("BH37")</f>
        <v>0</v>
      </c>
      <c r="G37" s="33">
        <f ca="1">INDIRECT("U37")+INDIRECT("AC37")+INDIRECT("AK37")+INDIRECT("AS37")+INDIRECT("BA37")+INDIRECT("BI37")</f>
        <v>0</v>
      </c>
      <c r="H37" s="33">
        <f ca="1">INDIRECT("V37")+INDIRECT("AD37")+INDIRECT("AL37")+INDIRECT("AT37")+INDIRECT("BB37")+INDIRECT("BJ37")</f>
        <v>155</v>
      </c>
      <c r="I37" s="33">
        <f ca="1">INDIRECT("W37")+INDIRECT("AE37")+INDIRECT("AM37")+INDIRECT("AU37")+INDIRECT("BC37")+INDIRECT("BK37")</f>
        <v>0</v>
      </c>
      <c r="J37" s="33">
        <f ca="1">INDIRECT("X37")+INDIRECT("AF37")+INDIRECT("AN37")+INDIRECT("AV37")+INDIRECT("BD37")+INDIRECT("BL37")</f>
        <v>0</v>
      </c>
      <c r="K37" s="33">
        <f ca="1">INDIRECT("Y37")+INDIRECT("AG37")+INDIRECT("AO37")+INDIRECT("AW37")+INDIRECT("BE37")+INDIRECT("BM37")</f>
        <v>0</v>
      </c>
      <c r="L37" s="33">
        <f ca="1">INDIRECT("Z37")+INDIRECT("AH37")+INDIRECT("AP37")+INDIRECT("AX37")+INDIRECT("BF37")+INDIRECT("BN37")</f>
        <v>0</v>
      </c>
      <c r="M37" s="33">
        <f ca="1">INDIRECT("AA37")+INDIRECT("AI37")+INDIRECT("AQ37")+INDIRECT("AY37")+INDIRECT("BG37")+INDIRECT("BO37")</f>
        <v>0</v>
      </c>
      <c r="N37" s="32">
        <f ca="1">INDIRECT("T37")+INDIRECT("U37")+INDIRECT("V37")+INDIRECT("W37")+INDIRECT("X37")+INDIRECT("Y37")+INDIRECT("Z37")+INDIRECT("AA37")</f>
        <v>0</v>
      </c>
      <c r="O37" s="33">
        <f ca="1">INDIRECT("AB37")+INDIRECT("AC37")+INDIRECT("AD37")+INDIRECT("AE37")+INDIRECT("AF37")+INDIRECT("AG37")+INDIRECT("AH37")+INDIRECT("AI37")</f>
        <v>155</v>
      </c>
      <c r="P37" s="33">
        <f ca="1">INDIRECT("AJ37")+INDIRECT("AK37")+INDIRECT("AL37")+INDIRECT("AM37")+INDIRECT("AN37")+INDIRECT("AO37")+INDIRECT("AP37")+INDIRECT("AQ37")</f>
        <v>0</v>
      </c>
      <c r="Q37" s="33">
        <f ca="1">INDIRECT("AR37")+INDIRECT("AS37")+INDIRECT("AT37")+INDIRECT("AU37")+INDIRECT("AV37")+INDIRECT("AW37")+INDIRECT("AX37")+INDIRECT("AY37")</f>
        <v>0</v>
      </c>
      <c r="R37" s="33">
        <f ca="1">INDIRECT("AZ37")+INDIRECT("BA37")+INDIRECT("BB37")+INDIRECT("BC37")+INDIRECT("BD37")+INDIRECT("BE37")+INDIRECT("BF37")+INDIRECT("BG37")</f>
        <v>0</v>
      </c>
      <c r="S37" s="33">
        <f ca="1">INDIRECT("BH37")+INDIRECT("BI37")+INDIRECT("BJ37")+INDIRECT("BK37")+INDIRECT("BL37")+INDIRECT("BM37")+INDIRECT("BN37")+INDIRECT("BO37")</f>
        <v>0</v>
      </c>
      <c r="T37" s="34"/>
      <c r="U37" s="35"/>
      <c r="V37" s="35"/>
      <c r="W37" s="35"/>
      <c r="X37" s="35"/>
      <c r="Y37" s="35"/>
      <c r="Z37" s="35"/>
      <c r="AA37" s="35"/>
      <c r="AB37" s="34"/>
      <c r="AC37" s="35"/>
      <c r="AD37" s="35">
        <v>155</v>
      </c>
      <c r="AE37" s="35"/>
      <c r="AF37" s="35"/>
      <c r="AG37" s="35"/>
      <c r="AH37" s="35"/>
      <c r="AI37" s="35"/>
      <c r="AJ37" s="34"/>
      <c r="AK37" s="35"/>
      <c r="AL37" s="35"/>
      <c r="AM37" s="35"/>
      <c r="AN37" s="35"/>
      <c r="AO37" s="35"/>
      <c r="AP37" s="35"/>
      <c r="AQ37" s="35"/>
      <c r="AR37" s="34"/>
      <c r="AS37" s="35"/>
      <c r="AT37" s="35"/>
      <c r="AU37" s="35"/>
      <c r="AV37" s="35"/>
      <c r="AW37" s="35"/>
      <c r="AX37" s="35"/>
      <c r="AY37" s="35"/>
      <c r="AZ37" s="34"/>
      <c r="BA37" s="35"/>
      <c r="BB37" s="35"/>
      <c r="BC37" s="35"/>
      <c r="BD37" s="35"/>
      <c r="BE37" s="35"/>
      <c r="BF37" s="35"/>
      <c r="BG37" s="35"/>
      <c r="BH37" s="34"/>
      <c r="BI37" s="35"/>
      <c r="BJ37" s="35"/>
      <c r="BK37" s="35"/>
      <c r="BL37" s="35"/>
      <c r="BM37" s="35"/>
      <c r="BN37" s="35"/>
      <c r="BO37" s="36"/>
      <c r="BP37" s="9">
        <v>11100000119</v>
      </c>
      <c r="BQ37" s="1" t="s">
        <v>3</v>
      </c>
      <c r="BR37" s="1" t="s">
        <v>0</v>
      </c>
      <c r="BS37" s="1" t="s">
        <v>0</v>
      </c>
      <c r="BT37" s="1" t="s">
        <v>0</v>
      </c>
      <c r="BU37" s="1" t="s">
        <v>0</v>
      </c>
      <c r="BW37" s="1">
        <f ca="1">INDIRECT("T37")+2*INDIRECT("AB37")+3*INDIRECT("AJ37")+4*INDIRECT("AR37")+5*INDIRECT("AZ37")+6*INDIRECT("BH37")</f>
        <v>0</v>
      </c>
      <c r="BX37" s="1">
        <v>0</v>
      </c>
      <c r="BY37" s="1">
        <f ca="1">INDIRECT("U37")+2*INDIRECT("AC37")+3*INDIRECT("AK37")+4*INDIRECT("AS37")+5*INDIRECT("BA37")+6*INDIRECT("BI37")</f>
        <v>0</v>
      </c>
      <c r="BZ37" s="1">
        <v>0</v>
      </c>
      <c r="CA37" s="1">
        <f ca="1">INDIRECT("V37")+2*INDIRECT("AD37")+3*INDIRECT("AL37")+4*INDIRECT("AT37")+5*INDIRECT("BB37")+6*INDIRECT("BJ37")</f>
        <v>310</v>
      </c>
      <c r="CB37" s="1">
        <v>310</v>
      </c>
      <c r="CC37" s="1">
        <f ca="1">INDIRECT("W37")+2*INDIRECT("AE37")+3*INDIRECT("AM37")+4*INDIRECT("AU37")+5*INDIRECT("BC37")+6*INDIRECT("BK37")</f>
        <v>0</v>
      </c>
      <c r="CD37" s="1">
        <v>0</v>
      </c>
      <c r="CE37" s="1">
        <f ca="1">INDIRECT("X37")+2*INDIRECT("AF37")+3*INDIRECT("AN37")+4*INDIRECT("AV37")+5*INDIRECT("BD37")+6*INDIRECT("BL37")</f>
        <v>0</v>
      </c>
      <c r="CF37" s="1">
        <v>0</v>
      </c>
      <c r="CG37" s="1">
        <f ca="1">INDIRECT("Y37")+2*INDIRECT("AG37")+3*INDIRECT("AO37")+4*INDIRECT("AW37")+5*INDIRECT("BE37")+6*INDIRECT("BM37")</f>
        <v>0</v>
      </c>
      <c r="CH37" s="1">
        <v>0</v>
      </c>
      <c r="CI37" s="1">
        <f ca="1">INDIRECT("Z37")+2*INDIRECT("AH37")+3*INDIRECT("AP37")+4*INDIRECT("AX37")+5*INDIRECT("BF37")+6*INDIRECT("BN37")</f>
        <v>0</v>
      </c>
      <c r="CJ37" s="1">
        <v>0</v>
      </c>
      <c r="CK37" s="1">
        <f ca="1">INDIRECT("AA37")+2*INDIRECT("AI37")+3*INDIRECT("AQ37")+4*INDIRECT("AY37")+5*INDIRECT("BG37")+6*INDIRECT("BO37")</f>
        <v>0</v>
      </c>
      <c r="CL37" s="1">
        <v>0</v>
      </c>
      <c r="CM37" s="1">
        <f ca="1">INDIRECT("T37")+2*INDIRECT("U37")+3*INDIRECT("V37")+4*INDIRECT("W37")+5*INDIRECT("X37")+6*INDIRECT("Y37")+7*INDIRECT("Z37")+8*INDIRECT("AA37")</f>
        <v>0</v>
      </c>
      <c r="CN37" s="1">
        <v>0</v>
      </c>
      <c r="CO37" s="1">
        <f ca="1">INDIRECT("AB37")+2*INDIRECT("AC37")+3*INDIRECT("AD37")+4*INDIRECT("AE37")+5*INDIRECT("AF37")+6*INDIRECT("AG37")+7*INDIRECT("AH37")+8*INDIRECT("AI37")</f>
        <v>465</v>
      </c>
      <c r="CP37" s="1">
        <v>465</v>
      </c>
      <c r="CQ37" s="1">
        <f ca="1">INDIRECT("AJ37")+2*INDIRECT("AK37")+3*INDIRECT("AL37")+4*INDIRECT("AM37")+5*INDIRECT("AN37")+6*INDIRECT("AO37")+7*INDIRECT("AP37")+8*INDIRECT("AQ37")</f>
        <v>0</v>
      </c>
      <c r="CR37" s="1">
        <v>0</v>
      </c>
      <c r="CS37" s="1">
        <f ca="1">INDIRECT("AR37")+2*INDIRECT("AS37")+3*INDIRECT("AT37")+4*INDIRECT("AU37")+5*INDIRECT("AV37")+6*INDIRECT("AW37")+7*INDIRECT("AX37")+8*INDIRECT("AY37")</f>
        <v>0</v>
      </c>
      <c r="CT37" s="1">
        <v>0</v>
      </c>
      <c r="CU37" s="1">
        <f ca="1">INDIRECT("AZ37")+2*INDIRECT("BA37")+3*INDIRECT("BB37")+4*INDIRECT("BC37")+5*INDIRECT("BD37")+6*INDIRECT("BE37")+7*INDIRECT("BF37")+8*INDIRECT("BG37")</f>
        <v>0</v>
      </c>
      <c r="CV37" s="1">
        <v>0</v>
      </c>
      <c r="CW37" s="1">
        <f ca="1">INDIRECT("BH37")+2*INDIRECT("BI37")+3*INDIRECT("BJ37")+4*INDIRECT("BK37")+5*INDIRECT("BL37")+6*INDIRECT("BM37")+7*INDIRECT("BN37")+8*INDIRECT("BO37")</f>
        <v>0</v>
      </c>
      <c r="CX37" s="1">
        <v>0</v>
      </c>
    </row>
    <row r="38" spans="1:102" ht="11.25">
      <c r="A38" s="1" t="s">
        <v>0</v>
      </c>
      <c r="B38" s="1" t="s">
        <v>28</v>
      </c>
      <c r="C38" s="1" t="s">
        <v>29</v>
      </c>
      <c r="D38" s="1" t="s">
        <v>30</v>
      </c>
      <c r="E38" s="1" t="s">
        <v>31</v>
      </c>
      <c r="F38" s="7">
        <f ca="1">INDIRECT("T38")+INDIRECT("AB38")+INDIRECT("AJ38")+INDIRECT("AR38")+INDIRECT("AZ38")+INDIRECT("BH38")</f>
        <v>131</v>
      </c>
      <c r="G38" s="6">
        <f ca="1">INDIRECT("U38")+INDIRECT("AC38")+INDIRECT("AK38")+INDIRECT("AS38")+INDIRECT("BA38")+INDIRECT("BI38")</f>
        <v>48</v>
      </c>
      <c r="H38" s="6">
        <f ca="1">INDIRECT("V38")+INDIRECT("AD38")+INDIRECT("AL38")+INDIRECT("AT38")+INDIRECT("BB38")+INDIRECT("BJ38")</f>
        <v>632</v>
      </c>
      <c r="I38" s="6">
        <f ca="1">INDIRECT("W38")+INDIRECT("AE38")+INDIRECT("AM38")+INDIRECT("AU38")+INDIRECT("BC38")+INDIRECT("BK38")</f>
        <v>0</v>
      </c>
      <c r="J38" s="6">
        <f ca="1">INDIRECT("X38")+INDIRECT("AF38")+INDIRECT("AN38")+INDIRECT("AV38")+INDIRECT("BD38")+INDIRECT("BL38")</f>
        <v>0</v>
      </c>
      <c r="K38" s="6">
        <f ca="1">INDIRECT("Y38")+INDIRECT("AG38")+INDIRECT("AO38")+INDIRECT("AW38")+INDIRECT("BE38")+INDIRECT("BM38")</f>
        <v>0</v>
      </c>
      <c r="L38" s="6">
        <f ca="1">INDIRECT("Z38")+INDIRECT("AH38")+INDIRECT("AP38")+INDIRECT("AX38")+INDIRECT("BF38")+INDIRECT("BN38")</f>
        <v>0</v>
      </c>
      <c r="M38" s="6">
        <f ca="1">INDIRECT("AA38")+INDIRECT("AI38")+INDIRECT("AQ38")+INDIRECT("AY38")+INDIRECT("BG38")+INDIRECT("BO38")</f>
        <v>0</v>
      </c>
      <c r="N38" s="7">
        <f ca="1">INDIRECT("T38")+INDIRECT("U38")+INDIRECT("V38")+INDIRECT("W38")+INDIRECT("X38")+INDIRECT("Y38")+INDIRECT("Z38")+INDIRECT("AA38")</f>
        <v>48</v>
      </c>
      <c r="O38" s="6">
        <f ca="1">INDIRECT("AB38")+INDIRECT("AC38")+INDIRECT("AD38")+INDIRECT("AE38")+INDIRECT("AF38")+INDIRECT("AG38")+INDIRECT("AH38")+INDIRECT("AI38")</f>
        <v>632</v>
      </c>
      <c r="P38" s="6">
        <f ca="1">INDIRECT("AJ38")+INDIRECT("AK38")+INDIRECT("AL38")+INDIRECT("AM38")+INDIRECT("AN38")+INDIRECT("AO38")+INDIRECT("AP38")+INDIRECT("AQ38")</f>
        <v>39</v>
      </c>
      <c r="Q38" s="6">
        <f ca="1">INDIRECT("AR38")+INDIRECT("AS38")+INDIRECT("AT38")+INDIRECT("AU38")+INDIRECT("AV38")+INDIRECT("AW38")+INDIRECT("AX38")+INDIRECT("AY38")</f>
        <v>92</v>
      </c>
      <c r="R38" s="6">
        <f ca="1">INDIRECT("AZ38")+INDIRECT("BA38")+INDIRECT("BB38")+INDIRECT("BC38")+INDIRECT("BD38")+INDIRECT("BE38")+INDIRECT("BF38")+INDIRECT("BG38")</f>
        <v>0</v>
      </c>
      <c r="S38" s="6">
        <f ca="1">INDIRECT("BH38")+INDIRECT("BI38")+INDIRECT("BJ38")+INDIRECT("BK38")+INDIRECT("BL38")+INDIRECT("BM38")+INDIRECT("BN38")+INDIRECT("BO38")</f>
        <v>0</v>
      </c>
      <c r="T38" s="28"/>
      <c r="U38" s="29">
        <v>48</v>
      </c>
      <c r="V38" s="29"/>
      <c r="W38" s="29"/>
      <c r="X38" s="29"/>
      <c r="Y38" s="29"/>
      <c r="Z38" s="29"/>
      <c r="AA38" s="29"/>
      <c r="AB38" s="28"/>
      <c r="AC38" s="29"/>
      <c r="AD38" s="29">
        <v>632</v>
      </c>
      <c r="AE38" s="29"/>
      <c r="AF38" s="29"/>
      <c r="AG38" s="29"/>
      <c r="AH38" s="29"/>
      <c r="AI38" s="29"/>
      <c r="AJ38" s="28">
        <v>39</v>
      </c>
      <c r="AK38" s="29"/>
      <c r="AL38" s="29"/>
      <c r="AM38" s="29"/>
      <c r="AN38" s="29"/>
      <c r="AO38" s="29"/>
      <c r="AP38" s="29"/>
      <c r="AQ38" s="29"/>
      <c r="AR38" s="28">
        <v>92</v>
      </c>
      <c r="AS38" s="29"/>
      <c r="AT38" s="29"/>
      <c r="AU38" s="29"/>
      <c r="AV38" s="29"/>
      <c r="AW38" s="29"/>
      <c r="AX38" s="29"/>
      <c r="AY38" s="29"/>
      <c r="AZ38" s="28"/>
      <c r="BA38" s="29"/>
      <c r="BB38" s="29"/>
      <c r="BC38" s="29"/>
      <c r="BD38" s="29"/>
      <c r="BE38" s="29"/>
      <c r="BF38" s="29"/>
      <c r="BG38" s="29"/>
      <c r="BH38" s="28"/>
      <c r="BI38" s="29"/>
      <c r="BJ38" s="29"/>
      <c r="BK38" s="29"/>
      <c r="BL38" s="29"/>
      <c r="BM38" s="29"/>
      <c r="BN38" s="29"/>
      <c r="BO38" s="29"/>
      <c r="BP38" s="9">
        <v>0</v>
      </c>
      <c r="BQ38" s="1" t="s">
        <v>0</v>
      </c>
      <c r="BR38" s="1" t="s">
        <v>0</v>
      </c>
      <c r="BS38" s="1" t="s">
        <v>0</v>
      </c>
      <c r="BT38" s="1" t="s">
        <v>0</v>
      </c>
      <c r="BU38" s="1" t="s">
        <v>0</v>
      </c>
      <c r="BW38" s="1">
        <f ca="1">INDIRECT("T38")+2*INDIRECT("AB38")+3*INDIRECT("AJ38")+4*INDIRECT("AR38")+5*INDIRECT("AZ38")+6*INDIRECT("BH38")</f>
        <v>485</v>
      </c>
      <c r="BX38" s="1">
        <v>485</v>
      </c>
      <c r="BY38" s="1">
        <f ca="1">INDIRECT("U38")+2*INDIRECT("AC38")+3*INDIRECT("AK38")+4*INDIRECT("AS38")+5*INDIRECT("BA38")+6*INDIRECT("BI38")</f>
        <v>48</v>
      </c>
      <c r="BZ38" s="1">
        <v>48</v>
      </c>
      <c r="CA38" s="1">
        <f ca="1">INDIRECT("V38")+2*INDIRECT("AD38")+3*INDIRECT("AL38")+4*INDIRECT("AT38")+5*INDIRECT("BB38")+6*INDIRECT("BJ38")</f>
        <v>1264</v>
      </c>
      <c r="CB38" s="1">
        <v>1264</v>
      </c>
      <c r="CC38" s="1">
        <f ca="1">INDIRECT("W38")+2*INDIRECT("AE38")+3*INDIRECT("AM38")+4*INDIRECT("AU38")+5*INDIRECT("BC38")+6*INDIRECT("BK38")</f>
        <v>0</v>
      </c>
      <c r="CD38" s="1">
        <v>0</v>
      </c>
      <c r="CE38" s="1">
        <f ca="1">INDIRECT("X38")+2*INDIRECT("AF38")+3*INDIRECT("AN38")+4*INDIRECT("AV38")+5*INDIRECT("BD38")+6*INDIRECT("BL38")</f>
        <v>0</v>
      </c>
      <c r="CF38" s="1">
        <v>0</v>
      </c>
      <c r="CG38" s="1">
        <f ca="1">INDIRECT("Y38")+2*INDIRECT("AG38")+3*INDIRECT("AO38")+4*INDIRECT("AW38")+5*INDIRECT("BE38")+6*INDIRECT("BM38")</f>
        <v>0</v>
      </c>
      <c r="CH38" s="1">
        <v>0</v>
      </c>
      <c r="CI38" s="1">
        <f ca="1">INDIRECT("Z38")+2*INDIRECT("AH38")+3*INDIRECT("AP38")+4*INDIRECT("AX38")+5*INDIRECT("BF38")+6*INDIRECT("BN38")</f>
        <v>0</v>
      </c>
      <c r="CJ38" s="1">
        <v>0</v>
      </c>
      <c r="CK38" s="1">
        <f ca="1">INDIRECT("AA38")+2*INDIRECT("AI38")+3*INDIRECT("AQ38")+4*INDIRECT("AY38")+5*INDIRECT("BG38")+6*INDIRECT("BO38")</f>
        <v>0</v>
      </c>
      <c r="CL38" s="1">
        <v>0</v>
      </c>
      <c r="CM38" s="1">
        <f ca="1">INDIRECT("T38")+2*INDIRECT("U38")+3*INDIRECT("V38")+4*INDIRECT("W38")+5*INDIRECT("X38")+6*INDIRECT("Y38")+7*INDIRECT("Z38")+8*INDIRECT("AA38")</f>
        <v>96</v>
      </c>
      <c r="CN38" s="1">
        <v>96</v>
      </c>
      <c r="CO38" s="1">
        <f ca="1">INDIRECT("AB38")+2*INDIRECT("AC38")+3*INDIRECT("AD38")+4*INDIRECT("AE38")+5*INDIRECT("AF38")+6*INDIRECT("AG38")+7*INDIRECT("AH38")+8*INDIRECT("AI38")</f>
        <v>1896</v>
      </c>
      <c r="CP38" s="1">
        <v>1896</v>
      </c>
      <c r="CQ38" s="1">
        <f ca="1">INDIRECT("AJ38")+2*INDIRECT("AK38")+3*INDIRECT("AL38")+4*INDIRECT("AM38")+5*INDIRECT("AN38")+6*INDIRECT("AO38")+7*INDIRECT("AP38")+8*INDIRECT("AQ38")</f>
        <v>39</v>
      </c>
      <c r="CR38" s="1">
        <v>39</v>
      </c>
      <c r="CS38" s="1">
        <f ca="1">INDIRECT("AR38")+2*INDIRECT("AS38")+3*INDIRECT("AT38")+4*INDIRECT("AU38")+5*INDIRECT("AV38")+6*INDIRECT("AW38")+7*INDIRECT("AX38")+8*INDIRECT("AY38")</f>
        <v>92</v>
      </c>
      <c r="CT38" s="1">
        <v>92</v>
      </c>
      <c r="CU38" s="1">
        <f ca="1">INDIRECT("AZ38")+2*INDIRECT("BA38")+3*INDIRECT("BB38")+4*INDIRECT("BC38")+5*INDIRECT("BD38")+6*INDIRECT("BE38")+7*INDIRECT("BF38")+8*INDIRECT("BG38")</f>
        <v>0</v>
      </c>
      <c r="CV38" s="1">
        <v>0</v>
      </c>
      <c r="CW38" s="1">
        <f ca="1">INDIRECT("BH38")+2*INDIRECT("BI38")+3*INDIRECT("BJ38")+4*INDIRECT("BK38")+5*INDIRECT("BL38")+6*INDIRECT("BM38")+7*INDIRECT("BN38")+8*INDIRECT("BO38")</f>
        <v>0</v>
      </c>
      <c r="CX38" s="1">
        <v>0</v>
      </c>
    </row>
    <row r="39" spans="1:102" ht="11.25">
      <c r="A39" s="25"/>
      <c r="B39" s="25"/>
      <c r="C39" s="27" t="s">
        <v>91</v>
      </c>
      <c r="D39" s="26" t="s">
        <v>0</v>
      </c>
      <c r="E39" s="1" t="s">
        <v>32</v>
      </c>
      <c r="F39" s="7">
        <f ca="1">INDIRECT("T39")+INDIRECT("AB39")+INDIRECT("AJ39")+INDIRECT("AR39")+INDIRECT("AZ39")+INDIRECT("BH39")</f>
        <v>14</v>
      </c>
      <c r="G39" s="6">
        <f ca="1">INDIRECT("U39")+INDIRECT("AC39")+INDIRECT("AK39")+INDIRECT("AS39")+INDIRECT("BA39")+INDIRECT("BI39")</f>
        <v>5</v>
      </c>
      <c r="H39" s="6">
        <f ca="1">INDIRECT("V39")+INDIRECT("AD39")+INDIRECT("AL39")+INDIRECT("AT39")+INDIRECT("BB39")+INDIRECT("BJ39")</f>
        <v>70</v>
      </c>
      <c r="I39" s="6">
        <f ca="1">INDIRECT("W39")+INDIRECT("AE39")+INDIRECT("AM39")+INDIRECT("AU39")+INDIRECT("BC39")+INDIRECT("BK39")</f>
        <v>0</v>
      </c>
      <c r="J39" s="6">
        <f ca="1">INDIRECT("X39")+INDIRECT("AF39")+INDIRECT("AN39")+INDIRECT("AV39")+INDIRECT("BD39")+INDIRECT("BL39")</f>
        <v>0</v>
      </c>
      <c r="K39" s="6">
        <f ca="1">INDIRECT("Y39")+INDIRECT("AG39")+INDIRECT("AO39")+INDIRECT("AW39")+INDIRECT("BE39")+INDIRECT("BM39")</f>
        <v>0</v>
      </c>
      <c r="L39" s="6">
        <f ca="1">INDIRECT("Z39")+INDIRECT("AH39")+INDIRECT("AP39")+INDIRECT("AX39")+INDIRECT("BF39")+INDIRECT("BN39")</f>
        <v>0</v>
      </c>
      <c r="M39" s="6">
        <f ca="1">INDIRECT("AA39")+INDIRECT("AI39")+INDIRECT("AQ39")+INDIRECT("AY39")+INDIRECT("BG39")+INDIRECT("BO39")</f>
        <v>0</v>
      </c>
      <c r="N39" s="7">
        <f ca="1">INDIRECT("T39")+INDIRECT("U39")+INDIRECT("V39")+INDIRECT("W39")+INDIRECT("X39")+INDIRECT("Y39")+INDIRECT("Z39")+INDIRECT("AA39")</f>
        <v>5</v>
      </c>
      <c r="O39" s="6">
        <f ca="1">INDIRECT("AB39")+INDIRECT("AC39")+INDIRECT("AD39")+INDIRECT("AE39")+INDIRECT("AF39")+INDIRECT("AG39")+INDIRECT("AH39")+INDIRECT("AI39")</f>
        <v>70</v>
      </c>
      <c r="P39" s="6">
        <f ca="1">INDIRECT("AJ39")+INDIRECT("AK39")+INDIRECT("AL39")+INDIRECT("AM39")+INDIRECT("AN39")+INDIRECT("AO39")+INDIRECT("AP39")+INDIRECT("AQ39")</f>
        <v>4</v>
      </c>
      <c r="Q39" s="6">
        <f ca="1">INDIRECT("AR39")+INDIRECT("AS39")+INDIRECT("AT39")+INDIRECT("AU39")+INDIRECT("AV39")+INDIRECT("AW39")+INDIRECT("AX39")+INDIRECT("AY39")</f>
        <v>10</v>
      </c>
      <c r="R39" s="6">
        <f ca="1">INDIRECT("AZ39")+INDIRECT("BA39")+INDIRECT("BB39")+INDIRECT("BC39")+INDIRECT("BD39")+INDIRECT("BE39")+INDIRECT("BF39")+INDIRECT("BG39")</f>
        <v>0</v>
      </c>
      <c r="S39" s="6">
        <f ca="1">INDIRECT("BH39")+INDIRECT("BI39")+INDIRECT("BJ39")+INDIRECT("BK39")+INDIRECT("BL39")+INDIRECT("BM39")+INDIRECT("BN39")+INDIRECT("BO39")</f>
        <v>0</v>
      </c>
      <c r="T39" s="28"/>
      <c r="U39" s="29">
        <v>5</v>
      </c>
      <c r="V39" s="29"/>
      <c r="W39" s="29"/>
      <c r="X39" s="29"/>
      <c r="Y39" s="29"/>
      <c r="Z39" s="29"/>
      <c r="AA39" s="29"/>
      <c r="AB39" s="28"/>
      <c r="AC39" s="29"/>
      <c r="AD39" s="29">
        <v>70</v>
      </c>
      <c r="AE39" s="29"/>
      <c r="AF39" s="29"/>
      <c r="AG39" s="29"/>
      <c r="AH39" s="29"/>
      <c r="AI39" s="29"/>
      <c r="AJ39" s="28">
        <v>4</v>
      </c>
      <c r="AK39" s="29"/>
      <c r="AL39" s="29"/>
      <c r="AM39" s="29"/>
      <c r="AN39" s="29"/>
      <c r="AO39" s="29"/>
      <c r="AP39" s="29"/>
      <c r="AQ39" s="29"/>
      <c r="AR39" s="28">
        <v>10</v>
      </c>
      <c r="AS39" s="29"/>
      <c r="AT39" s="29"/>
      <c r="AU39" s="29"/>
      <c r="AV39" s="29"/>
      <c r="AW39" s="29"/>
      <c r="AX39" s="29"/>
      <c r="AY39" s="29"/>
      <c r="AZ39" s="28"/>
      <c r="BA39" s="29"/>
      <c r="BB39" s="29"/>
      <c r="BC39" s="29"/>
      <c r="BD39" s="29"/>
      <c r="BE39" s="29"/>
      <c r="BF39" s="29"/>
      <c r="BG39" s="29"/>
      <c r="BH39" s="28"/>
      <c r="BI39" s="29"/>
      <c r="BJ39" s="29"/>
      <c r="BK39" s="29"/>
      <c r="BL39" s="29"/>
      <c r="BM39" s="29"/>
      <c r="BN39" s="29"/>
      <c r="BO39" s="29"/>
      <c r="BP39" s="9">
        <v>0</v>
      </c>
      <c r="BQ39" s="1" t="s">
        <v>0</v>
      </c>
      <c r="BR39" s="1" t="s">
        <v>0</v>
      </c>
      <c r="BS39" s="1" t="s">
        <v>0</v>
      </c>
      <c r="BT39" s="1" t="s">
        <v>0</v>
      </c>
      <c r="BU39" s="1" t="s">
        <v>0</v>
      </c>
      <c r="BW39" s="1">
        <f ca="1">INDIRECT("T39")+2*INDIRECT("AB39")+3*INDIRECT("AJ39")+4*INDIRECT("AR39")+5*INDIRECT("AZ39")+6*INDIRECT("BH39")</f>
        <v>52</v>
      </c>
      <c r="BX39" s="1">
        <v>52</v>
      </c>
      <c r="BY39" s="1">
        <f ca="1">INDIRECT("U39")+2*INDIRECT("AC39")+3*INDIRECT("AK39")+4*INDIRECT("AS39")+5*INDIRECT("BA39")+6*INDIRECT("BI39")</f>
        <v>5</v>
      </c>
      <c r="BZ39" s="1">
        <v>5</v>
      </c>
      <c r="CA39" s="1">
        <f ca="1">INDIRECT("V39")+2*INDIRECT("AD39")+3*INDIRECT("AL39")+4*INDIRECT("AT39")+5*INDIRECT("BB39")+6*INDIRECT("BJ39")</f>
        <v>140</v>
      </c>
      <c r="CB39" s="1">
        <v>140</v>
      </c>
      <c r="CC39" s="1">
        <f ca="1">INDIRECT("W39")+2*INDIRECT("AE39")+3*INDIRECT("AM39")+4*INDIRECT("AU39")+5*INDIRECT("BC39")+6*INDIRECT("BK39")</f>
        <v>0</v>
      </c>
      <c r="CD39" s="1">
        <v>0</v>
      </c>
      <c r="CE39" s="1">
        <f ca="1">INDIRECT("X39")+2*INDIRECT("AF39")+3*INDIRECT("AN39")+4*INDIRECT("AV39")+5*INDIRECT("BD39")+6*INDIRECT("BL39")</f>
        <v>0</v>
      </c>
      <c r="CF39" s="1">
        <v>0</v>
      </c>
      <c r="CG39" s="1">
        <f ca="1">INDIRECT("Y39")+2*INDIRECT("AG39")+3*INDIRECT("AO39")+4*INDIRECT("AW39")+5*INDIRECT("BE39")+6*INDIRECT("BM39")</f>
        <v>0</v>
      </c>
      <c r="CH39" s="1">
        <v>0</v>
      </c>
      <c r="CI39" s="1">
        <f ca="1">INDIRECT("Z39")+2*INDIRECT("AH39")+3*INDIRECT("AP39")+4*INDIRECT("AX39")+5*INDIRECT("BF39")+6*INDIRECT("BN39")</f>
        <v>0</v>
      </c>
      <c r="CJ39" s="1">
        <v>0</v>
      </c>
      <c r="CK39" s="1">
        <f ca="1">INDIRECT("AA39")+2*INDIRECT("AI39")+3*INDIRECT("AQ39")+4*INDIRECT("AY39")+5*INDIRECT("BG39")+6*INDIRECT("BO39")</f>
        <v>0</v>
      </c>
      <c r="CL39" s="1">
        <v>0</v>
      </c>
      <c r="CM39" s="1">
        <f ca="1">INDIRECT("T39")+2*INDIRECT("U39")+3*INDIRECT("V39")+4*INDIRECT("W39")+5*INDIRECT("X39")+6*INDIRECT("Y39")+7*INDIRECT("Z39")+8*INDIRECT("AA39")</f>
        <v>10</v>
      </c>
      <c r="CN39" s="1">
        <v>10</v>
      </c>
      <c r="CO39" s="1">
        <f ca="1">INDIRECT("AB39")+2*INDIRECT("AC39")+3*INDIRECT("AD39")+4*INDIRECT("AE39")+5*INDIRECT("AF39")+6*INDIRECT("AG39")+7*INDIRECT("AH39")+8*INDIRECT("AI39")</f>
        <v>210</v>
      </c>
      <c r="CP39" s="1">
        <v>210</v>
      </c>
      <c r="CQ39" s="1">
        <f ca="1">INDIRECT("AJ39")+2*INDIRECT("AK39")+3*INDIRECT("AL39")+4*INDIRECT("AM39")+5*INDIRECT("AN39")+6*INDIRECT("AO39")+7*INDIRECT("AP39")+8*INDIRECT("AQ39")</f>
        <v>4</v>
      </c>
      <c r="CR39" s="1">
        <v>4</v>
      </c>
      <c r="CS39" s="1">
        <f ca="1">INDIRECT("AR39")+2*INDIRECT("AS39")+3*INDIRECT("AT39")+4*INDIRECT("AU39")+5*INDIRECT("AV39")+6*INDIRECT("AW39")+7*INDIRECT("AX39")+8*INDIRECT("AY39")</f>
        <v>10</v>
      </c>
      <c r="CT39" s="1">
        <v>10</v>
      </c>
      <c r="CU39" s="1">
        <f ca="1">INDIRECT("AZ39")+2*INDIRECT("BA39")+3*INDIRECT("BB39")+4*INDIRECT("BC39")+5*INDIRECT("BD39")+6*INDIRECT("BE39")+7*INDIRECT("BF39")+8*INDIRECT("BG39")</f>
        <v>0</v>
      </c>
      <c r="CV39" s="1">
        <v>0</v>
      </c>
      <c r="CW39" s="1">
        <f ca="1">INDIRECT("BH39")+2*INDIRECT("BI39")+3*INDIRECT("BJ39")+4*INDIRECT("BK39")+5*INDIRECT("BL39")+6*INDIRECT("BM39")+7*INDIRECT("BN39")+8*INDIRECT("BO39")</f>
        <v>0</v>
      </c>
      <c r="CX39" s="1">
        <v>0</v>
      </c>
    </row>
    <row r="40" spans="1:73" ht="11.25">
      <c r="A40" s="1" t="s">
        <v>0</v>
      </c>
      <c r="B40" s="1" t="s">
        <v>0</v>
      </c>
      <c r="C40" s="1" t="s">
        <v>0</v>
      </c>
      <c r="D40" s="1" t="s">
        <v>0</v>
      </c>
      <c r="E40" s="1" t="s">
        <v>7</v>
      </c>
      <c r="F40" s="7">
        <f>SUM(F37:F39)</f>
        <v>145</v>
      </c>
      <c r="G40" s="6">
        <f>SUM(G37:G39)</f>
        <v>53</v>
      </c>
      <c r="H40" s="6">
        <f>SUM(H37:H39)</f>
        <v>857</v>
      </c>
      <c r="I40" s="6">
        <f>SUM(I37:I39)</f>
        <v>0</v>
      </c>
      <c r="J40" s="6">
        <f>SUM(J37:J39)</f>
        <v>0</v>
      </c>
      <c r="K40" s="6">
        <f>SUM(K37:K39)</f>
        <v>0</v>
      </c>
      <c r="L40" s="6">
        <f>SUM(L37:L39)</f>
        <v>0</v>
      </c>
      <c r="M40" s="6">
        <f>SUM(M37:M39)</f>
        <v>0</v>
      </c>
      <c r="N40" s="7">
        <f>SUM(N37:N39)</f>
        <v>53</v>
      </c>
      <c r="O40" s="6">
        <f>SUM(O37:O39)</f>
        <v>857</v>
      </c>
      <c r="P40" s="6">
        <f>SUM(P37:P39)</f>
        <v>43</v>
      </c>
      <c r="Q40" s="6">
        <f>SUM(Q37:Q39)</f>
        <v>102</v>
      </c>
      <c r="R40" s="6">
        <f>SUM(R37:R39)</f>
        <v>0</v>
      </c>
      <c r="S40" s="6">
        <f>SUM(S37:S39)</f>
        <v>0</v>
      </c>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v>0</v>
      </c>
      <c r="BQ40" s="1" t="s">
        <v>0</v>
      </c>
      <c r="BR40" s="1" t="s">
        <v>0</v>
      </c>
      <c r="BS40" s="1" t="s">
        <v>0</v>
      </c>
      <c r="BT40" s="1" t="s">
        <v>0</v>
      </c>
      <c r="BU40" s="1" t="s">
        <v>0</v>
      </c>
    </row>
    <row r="41" spans="3:73" ht="11.25">
      <c r="C41" s="1" t="s">
        <v>0</v>
      </c>
      <c r="D41" s="1" t="s">
        <v>0</v>
      </c>
      <c r="E41" s="1" t="s">
        <v>0</v>
      </c>
      <c r="F41" s="7"/>
      <c r="G41" s="6"/>
      <c r="H41" s="6"/>
      <c r="I41" s="6"/>
      <c r="J41" s="6"/>
      <c r="K41" s="6"/>
      <c r="L41" s="6"/>
      <c r="M41" s="6"/>
      <c r="N41" s="7"/>
      <c r="O41" s="6"/>
      <c r="P41" s="6"/>
      <c r="Q41" s="6"/>
      <c r="R41" s="6"/>
      <c r="S41" s="6"/>
      <c r="T41" s="8"/>
      <c r="U41" s="5"/>
      <c r="V41" s="5"/>
      <c r="W41" s="5"/>
      <c r="X41" s="5"/>
      <c r="Y41" s="5"/>
      <c r="Z41" s="5"/>
      <c r="AA41" s="5"/>
      <c r="AB41" s="8"/>
      <c r="AC41" s="5"/>
      <c r="AD41" s="5"/>
      <c r="AE41" s="5"/>
      <c r="AF41" s="5"/>
      <c r="AG41" s="5"/>
      <c r="AH41" s="5"/>
      <c r="AI41" s="5"/>
      <c r="AJ41" s="8"/>
      <c r="AK41" s="5"/>
      <c r="AL41" s="5"/>
      <c r="AM41" s="5"/>
      <c r="AN41" s="5"/>
      <c r="AO41" s="5"/>
      <c r="AP41" s="5"/>
      <c r="AQ41" s="5"/>
      <c r="AR41" s="8"/>
      <c r="AS41" s="5"/>
      <c r="AT41" s="5"/>
      <c r="AU41" s="5"/>
      <c r="AV41" s="5"/>
      <c r="AW41" s="5"/>
      <c r="AX41" s="5"/>
      <c r="AY41" s="5"/>
      <c r="AZ41" s="8"/>
      <c r="BA41" s="5"/>
      <c r="BB41" s="5"/>
      <c r="BC41" s="5"/>
      <c r="BD41" s="5"/>
      <c r="BE41" s="5"/>
      <c r="BF41" s="5"/>
      <c r="BG41" s="5"/>
      <c r="BH41" s="8"/>
      <c r="BI41" s="5"/>
      <c r="BJ41" s="5"/>
      <c r="BK41" s="5"/>
      <c r="BL41" s="5"/>
      <c r="BM41" s="5"/>
      <c r="BN41" s="5"/>
      <c r="BO41" s="5"/>
      <c r="BP41" s="9"/>
      <c r="BT41" s="1" t="s">
        <v>0</v>
      </c>
      <c r="BU41" s="1" t="s">
        <v>0</v>
      </c>
    </row>
    <row r="42" spans="1:102" ht="11.25">
      <c r="A42" s="30" t="s">
        <v>1</v>
      </c>
      <c r="B42" s="31" t="str">
        <f>HYPERLINK("http://www.dot.ca.gov/hq/transprog/stip2004/ff_sheets/02-2369.xls","2369")</f>
        <v>2369</v>
      </c>
      <c r="C42" s="30" t="s">
        <v>33</v>
      </c>
      <c r="D42" s="30" t="s">
        <v>34</v>
      </c>
      <c r="E42" s="30" t="s">
        <v>3</v>
      </c>
      <c r="F42" s="32">
        <f ca="1">INDIRECT("T42")+INDIRECT("AB42")+INDIRECT("AJ42")+INDIRECT("AR42")+INDIRECT("AZ42")+INDIRECT("BH42")</f>
        <v>0</v>
      </c>
      <c r="G42" s="33">
        <f ca="1">INDIRECT("U42")+INDIRECT("AC42")+INDIRECT("AK42")+INDIRECT("AS42")+INDIRECT("BA42")+INDIRECT("BI42")</f>
        <v>0</v>
      </c>
      <c r="H42" s="33">
        <f ca="1">INDIRECT("V42")+INDIRECT("AD42")+INDIRECT("AL42")+INDIRECT("AT42")+INDIRECT("BB42")+INDIRECT("BJ42")</f>
        <v>0</v>
      </c>
      <c r="I42" s="33">
        <f ca="1">INDIRECT("W42")+INDIRECT("AE42")+INDIRECT("AM42")+INDIRECT("AU42")+INDIRECT("BC42")+INDIRECT("BK42")</f>
        <v>155</v>
      </c>
      <c r="J42" s="33">
        <f ca="1">INDIRECT("X42")+INDIRECT("AF42")+INDIRECT("AN42")+INDIRECT("AV42")+INDIRECT("BD42")+INDIRECT("BL42")</f>
        <v>0</v>
      </c>
      <c r="K42" s="33">
        <f ca="1">INDIRECT("Y42")+INDIRECT("AG42")+INDIRECT("AO42")+INDIRECT("AW42")+INDIRECT("BE42")+INDIRECT("BM42")</f>
        <v>0</v>
      </c>
      <c r="L42" s="33">
        <f ca="1">INDIRECT("Z42")+INDIRECT("AH42")+INDIRECT("AP42")+INDIRECT("AX42")+INDIRECT("BF42")+INDIRECT("BN42")</f>
        <v>0</v>
      </c>
      <c r="M42" s="33">
        <f ca="1">INDIRECT("AA42")+INDIRECT("AI42")+INDIRECT("AQ42")+INDIRECT("AY42")+INDIRECT("BG42")+INDIRECT("BO42")</f>
        <v>0</v>
      </c>
      <c r="N42" s="32">
        <f ca="1">INDIRECT("T42")+INDIRECT("U42")+INDIRECT("V42")+INDIRECT("W42")+INDIRECT("X42")+INDIRECT("Y42")+INDIRECT("Z42")+INDIRECT("AA42")</f>
        <v>0</v>
      </c>
      <c r="O42" s="33">
        <f ca="1">INDIRECT("AB42")+INDIRECT("AC42")+INDIRECT("AD42")+INDIRECT("AE42")+INDIRECT("AF42")+INDIRECT("AG42")+INDIRECT("AH42")+INDIRECT("AI42")</f>
        <v>155</v>
      </c>
      <c r="P42" s="33">
        <f ca="1">INDIRECT("AJ42")+INDIRECT("AK42")+INDIRECT("AL42")+INDIRECT("AM42")+INDIRECT("AN42")+INDIRECT("AO42")+INDIRECT("AP42")+INDIRECT("AQ42")</f>
        <v>0</v>
      </c>
      <c r="Q42" s="33">
        <f ca="1">INDIRECT("AR42")+INDIRECT("AS42")+INDIRECT("AT42")+INDIRECT("AU42")+INDIRECT("AV42")+INDIRECT("AW42")+INDIRECT("AX42")+INDIRECT("AY42")</f>
        <v>0</v>
      </c>
      <c r="R42" s="33">
        <f ca="1">INDIRECT("AZ42")+INDIRECT("BA42")+INDIRECT("BB42")+INDIRECT("BC42")+INDIRECT("BD42")+INDIRECT("BE42")+INDIRECT("BF42")+INDIRECT("BG42")</f>
        <v>0</v>
      </c>
      <c r="S42" s="33">
        <f ca="1">INDIRECT("BH42")+INDIRECT("BI42")+INDIRECT("BJ42")+INDIRECT("BK42")+INDIRECT("BL42")+INDIRECT("BM42")+INDIRECT("BN42")+INDIRECT("BO42")</f>
        <v>0</v>
      </c>
      <c r="T42" s="34"/>
      <c r="U42" s="35"/>
      <c r="V42" s="35"/>
      <c r="W42" s="35"/>
      <c r="X42" s="35"/>
      <c r="Y42" s="35"/>
      <c r="Z42" s="35"/>
      <c r="AA42" s="35"/>
      <c r="AB42" s="34"/>
      <c r="AC42" s="35"/>
      <c r="AD42" s="35"/>
      <c r="AE42" s="35">
        <v>155</v>
      </c>
      <c r="AF42" s="35"/>
      <c r="AG42" s="35"/>
      <c r="AH42" s="35"/>
      <c r="AI42" s="35"/>
      <c r="AJ42" s="34"/>
      <c r="AK42" s="35"/>
      <c r="AL42" s="35"/>
      <c r="AM42" s="35"/>
      <c r="AN42" s="35"/>
      <c r="AO42" s="35"/>
      <c r="AP42" s="35"/>
      <c r="AQ42" s="35"/>
      <c r="AR42" s="34"/>
      <c r="AS42" s="35"/>
      <c r="AT42" s="35"/>
      <c r="AU42" s="35"/>
      <c r="AV42" s="35"/>
      <c r="AW42" s="35"/>
      <c r="AX42" s="35"/>
      <c r="AY42" s="35"/>
      <c r="AZ42" s="34"/>
      <c r="BA42" s="35"/>
      <c r="BB42" s="35"/>
      <c r="BC42" s="35"/>
      <c r="BD42" s="35"/>
      <c r="BE42" s="35"/>
      <c r="BF42" s="35"/>
      <c r="BG42" s="35"/>
      <c r="BH42" s="34"/>
      <c r="BI42" s="35"/>
      <c r="BJ42" s="35"/>
      <c r="BK42" s="35"/>
      <c r="BL42" s="35"/>
      <c r="BM42" s="35"/>
      <c r="BN42" s="35"/>
      <c r="BO42" s="36"/>
      <c r="BP42" s="9">
        <v>11100000120</v>
      </c>
      <c r="BQ42" s="1" t="s">
        <v>3</v>
      </c>
      <c r="BR42" s="1" t="s">
        <v>0</v>
      </c>
      <c r="BS42" s="1" t="s">
        <v>0</v>
      </c>
      <c r="BT42" s="1" t="s">
        <v>0</v>
      </c>
      <c r="BU42" s="1" t="s">
        <v>36</v>
      </c>
      <c r="BW42" s="1">
        <f ca="1">INDIRECT("T42")+2*INDIRECT("AB42")+3*INDIRECT("AJ42")+4*INDIRECT("AR42")+5*INDIRECT("AZ42")+6*INDIRECT("BH42")</f>
        <v>0</v>
      </c>
      <c r="BX42" s="1">
        <v>0</v>
      </c>
      <c r="BY42" s="1">
        <f ca="1">INDIRECT("U42")+2*INDIRECT("AC42")+3*INDIRECT("AK42")+4*INDIRECT("AS42")+5*INDIRECT("BA42")+6*INDIRECT("BI42")</f>
        <v>0</v>
      </c>
      <c r="BZ42" s="1">
        <v>0</v>
      </c>
      <c r="CA42" s="1">
        <f ca="1">INDIRECT("V42")+2*INDIRECT("AD42")+3*INDIRECT("AL42")+4*INDIRECT("AT42")+5*INDIRECT("BB42")+6*INDIRECT("BJ42")</f>
        <v>0</v>
      </c>
      <c r="CB42" s="1">
        <v>0</v>
      </c>
      <c r="CC42" s="1">
        <f ca="1">INDIRECT("W42")+2*INDIRECT("AE42")+3*INDIRECT("AM42")+4*INDIRECT("AU42")+5*INDIRECT("BC42")+6*INDIRECT("BK42")</f>
        <v>310</v>
      </c>
      <c r="CD42" s="1">
        <v>310</v>
      </c>
      <c r="CE42" s="1">
        <f ca="1">INDIRECT("X42")+2*INDIRECT("AF42")+3*INDIRECT("AN42")+4*INDIRECT("AV42")+5*INDIRECT("BD42")+6*INDIRECT("BL42")</f>
        <v>0</v>
      </c>
      <c r="CF42" s="1">
        <v>0</v>
      </c>
      <c r="CG42" s="1">
        <f ca="1">INDIRECT("Y42")+2*INDIRECT("AG42")+3*INDIRECT("AO42")+4*INDIRECT("AW42")+5*INDIRECT("BE42")+6*INDIRECT("BM42")</f>
        <v>0</v>
      </c>
      <c r="CH42" s="1">
        <v>0</v>
      </c>
      <c r="CI42" s="1">
        <f ca="1">INDIRECT("Z42")+2*INDIRECT("AH42")+3*INDIRECT("AP42")+4*INDIRECT("AX42")+5*INDIRECT("BF42")+6*INDIRECT("BN42")</f>
        <v>0</v>
      </c>
      <c r="CJ42" s="1">
        <v>0</v>
      </c>
      <c r="CK42" s="1">
        <f ca="1">INDIRECT("AA42")+2*INDIRECT("AI42")+3*INDIRECT("AQ42")+4*INDIRECT("AY42")+5*INDIRECT("BG42")+6*INDIRECT("BO42")</f>
        <v>0</v>
      </c>
      <c r="CL42" s="1">
        <v>0</v>
      </c>
      <c r="CM42" s="1">
        <f ca="1">INDIRECT("T42")+2*INDIRECT("U42")+3*INDIRECT("V42")+4*INDIRECT("W42")+5*INDIRECT("X42")+6*INDIRECT("Y42")+7*INDIRECT("Z42")+8*INDIRECT("AA42")</f>
        <v>0</v>
      </c>
      <c r="CN42" s="1">
        <v>0</v>
      </c>
      <c r="CO42" s="1">
        <f ca="1">INDIRECT("AB42")+2*INDIRECT("AC42")+3*INDIRECT("AD42")+4*INDIRECT("AE42")+5*INDIRECT("AF42")+6*INDIRECT("AG42")+7*INDIRECT("AH42")+8*INDIRECT("AI42")</f>
        <v>620</v>
      </c>
      <c r="CP42" s="1">
        <v>620</v>
      </c>
      <c r="CQ42" s="1">
        <f ca="1">INDIRECT("AJ42")+2*INDIRECT("AK42")+3*INDIRECT("AL42")+4*INDIRECT("AM42")+5*INDIRECT("AN42")+6*INDIRECT("AO42")+7*INDIRECT("AP42")+8*INDIRECT("AQ42")</f>
        <v>0</v>
      </c>
      <c r="CR42" s="1">
        <v>0</v>
      </c>
      <c r="CS42" s="1">
        <f ca="1">INDIRECT("AR42")+2*INDIRECT("AS42")+3*INDIRECT("AT42")+4*INDIRECT("AU42")+5*INDIRECT("AV42")+6*INDIRECT("AW42")+7*INDIRECT("AX42")+8*INDIRECT("AY42")</f>
        <v>0</v>
      </c>
      <c r="CT42" s="1">
        <v>0</v>
      </c>
      <c r="CU42" s="1">
        <f ca="1">INDIRECT("AZ42")+2*INDIRECT("BA42")+3*INDIRECT("BB42")+4*INDIRECT("BC42")+5*INDIRECT("BD42")+6*INDIRECT("BE42")+7*INDIRECT("BF42")+8*INDIRECT("BG42")</f>
        <v>0</v>
      </c>
      <c r="CV42" s="1">
        <v>0</v>
      </c>
      <c r="CW42" s="1">
        <f ca="1">INDIRECT("BH42")+2*INDIRECT("BI42")+3*INDIRECT("BJ42")+4*INDIRECT("BK42")+5*INDIRECT("BL42")+6*INDIRECT("BM42")+7*INDIRECT("BN42")+8*INDIRECT("BO42")</f>
        <v>0</v>
      </c>
      <c r="CX42" s="1">
        <v>0</v>
      </c>
    </row>
    <row r="43" spans="1:102" ht="11.25">
      <c r="A43" s="1" t="s">
        <v>0</v>
      </c>
      <c r="B43" s="1" t="s">
        <v>37</v>
      </c>
      <c r="C43" s="1" t="s">
        <v>38</v>
      </c>
      <c r="D43" s="1" t="s">
        <v>39</v>
      </c>
      <c r="E43" s="1" t="s">
        <v>40</v>
      </c>
      <c r="F43" s="7">
        <f ca="1">INDIRECT("T43")+INDIRECT("AB43")+INDIRECT("AJ43")+INDIRECT("AR43")+INDIRECT("AZ43")+INDIRECT("BH43")</f>
        <v>0</v>
      </c>
      <c r="G43" s="6">
        <f ca="1">INDIRECT("U43")+INDIRECT("AC43")+INDIRECT("AK43")+INDIRECT("AS43")+INDIRECT("BA43")+INDIRECT("BI43")</f>
        <v>74</v>
      </c>
      <c r="H43" s="6">
        <f ca="1">INDIRECT("V43")+INDIRECT("AD43")+INDIRECT("AL43")+INDIRECT("AT43")+INDIRECT("BB43")+INDIRECT("BJ43")</f>
        <v>200</v>
      </c>
      <c r="I43" s="6">
        <f ca="1">INDIRECT("W43")+INDIRECT("AE43")+INDIRECT("AM43")+INDIRECT("AU43")+INDIRECT("BC43")+INDIRECT("BK43")</f>
        <v>764</v>
      </c>
      <c r="J43" s="6">
        <f ca="1">INDIRECT("X43")+INDIRECT("AF43")+INDIRECT("AN43")+INDIRECT("AV43")+INDIRECT("BD43")+INDIRECT("BL43")</f>
        <v>0</v>
      </c>
      <c r="K43" s="6">
        <f ca="1">INDIRECT("Y43")+INDIRECT("AG43")+INDIRECT("AO43")+INDIRECT("AW43")+INDIRECT("BE43")+INDIRECT("BM43")</f>
        <v>0</v>
      </c>
      <c r="L43" s="6">
        <f ca="1">INDIRECT("Z43")+INDIRECT("AH43")+INDIRECT("AP43")+INDIRECT("AX43")+INDIRECT("BF43")+INDIRECT("BN43")</f>
        <v>0</v>
      </c>
      <c r="M43" s="6">
        <f ca="1">INDIRECT("AA43")+INDIRECT("AI43")+INDIRECT("AQ43")+INDIRECT("AY43")+INDIRECT("BG43")+INDIRECT("BO43")</f>
        <v>0</v>
      </c>
      <c r="N43" s="7">
        <f ca="1">INDIRECT("T43")+INDIRECT("U43")+INDIRECT("V43")+INDIRECT("W43")+INDIRECT("X43")+INDIRECT("Y43")+INDIRECT("Z43")+INDIRECT("AA43")</f>
        <v>5</v>
      </c>
      <c r="O43" s="6">
        <f ca="1">INDIRECT("AB43")+INDIRECT("AC43")+INDIRECT("AD43")+INDIRECT("AE43")+INDIRECT("AF43")+INDIRECT("AG43")+INDIRECT("AH43")+INDIRECT("AI43")</f>
        <v>700</v>
      </c>
      <c r="P43" s="6">
        <f ca="1">INDIRECT("AJ43")+INDIRECT("AK43")+INDIRECT("AL43")+INDIRECT("AM43")+INDIRECT("AN43")+INDIRECT("AO43")+INDIRECT("AP43")+INDIRECT("AQ43")</f>
        <v>74</v>
      </c>
      <c r="Q43" s="6">
        <f ca="1">INDIRECT("AR43")+INDIRECT("AS43")+INDIRECT("AT43")+INDIRECT("AU43")+INDIRECT("AV43")+INDIRECT("AW43")+INDIRECT("AX43")+INDIRECT("AY43")</f>
        <v>141</v>
      </c>
      <c r="R43" s="6">
        <f ca="1">INDIRECT("AZ43")+INDIRECT("BA43")+INDIRECT("BB43")+INDIRECT("BC43")+INDIRECT("BD43")+INDIRECT("BE43")+INDIRECT("BF43")+INDIRECT("BG43")</f>
        <v>54</v>
      </c>
      <c r="S43" s="6">
        <f ca="1">INDIRECT("BH43")+INDIRECT("BI43")+INDIRECT("BJ43")+INDIRECT("BK43")+INDIRECT("BL43")+INDIRECT("BM43")+INDIRECT("BN43")+INDIRECT("BO43")</f>
        <v>64</v>
      </c>
      <c r="T43" s="28"/>
      <c r="U43" s="29"/>
      <c r="V43" s="29">
        <v>5</v>
      </c>
      <c r="W43" s="29"/>
      <c r="X43" s="29"/>
      <c r="Y43" s="29"/>
      <c r="Z43" s="29"/>
      <c r="AA43" s="29"/>
      <c r="AB43" s="28"/>
      <c r="AC43" s="29"/>
      <c r="AD43" s="29"/>
      <c r="AE43" s="29">
        <v>700</v>
      </c>
      <c r="AF43" s="29"/>
      <c r="AG43" s="29"/>
      <c r="AH43" s="29"/>
      <c r="AI43" s="29"/>
      <c r="AJ43" s="28"/>
      <c r="AK43" s="29">
        <v>74</v>
      </c>
      <c r="AL43" s="29"/>
      <c r="AM43" s="29"/>
      <c r="AN43" s="29"/>
      <c r="AO43" s="29"/>
      <c r="AP43" s="29"/>
      <c r="AQ43" s="29"/>
      <c r="AR43" s="28"/>
      <c r="AS43" s="29"/>
      <c r="AT43" s="29">
        <v>141</v>
      </c>
      <c r="AU43" s="29"/>
      <c r="AV43" s="29"/>
      <c r="AW43" s="29"/>
      <c r="AX43" s="29"/>
      <c r="AY43" s="29"/>
      <c r="AZ43" s="28"/>
      <c r="BA43" s="29"/>
      <c r="BB43" s="29">
        <v>54</v>
      </c>
      <c r="BC43" s="29"/>
      <c r="BD43" s="29"/>
      <c r="BE43" s="29"/>
      <c r="BF43" s="29"/>
      <c r="BG43" s="29"/>
      <c r="BH43" s="28"/>
      <c r="BI43" s="29"/>
      <c r="BJ43" s="29"/>
      <c r="BK43" s="29">
        <v>64</v>
      </c>
      <c r="BL43" s="29"/>
      <c r="BM43" s="29"/>
      <c r="BN43" s="29"/>
      <c r="BO43" s="29"/>
      <c r="BP43" s="9">
        <v>0</v>
      </c>
      <c r="BQ43" s="1" t="s">
        <v>0</v>
      </c>
      <c r="BR43" s="1" t="s">
        <v>0</v>
      </c>
      <c r="BS43" s="1" t="s">
        <v>0</v>
      </c>
      <c r="BT43" s="1" t="s">
        <v>0</v>
      </c>
      <c r="BU43" s="1" t="s">
        <v>0</v>
      </c>
      <c r="BW43" s="1">
        <f ca="1">INDIRECT("T43")+2*INDIRECT("AB43")+3*INDIRECT("AJ43")+4*INDIRECT("AR43")+5*INDIRECT("AZ43")+6*INDIRECT("BH43")</f>
        <v>0</v>
      </c>
      <c r="BX43" s="1">
        <v>0</v>
      </c>
      <c r="BY43" s="1">
        <f ca="1">INDIRECT("U43")+2*INDIRECT("AC43")+3*INDIRECT("AK43")+4*INDIRECT("AS43")+5*INDIRECT("BA43")+6*INDIRECT("BI43")</f>
        <v>222</v>
      </c>
      <c r="BZ43" s="1">
        <v>222</v>
      </c>
      <c r="CA43" s="1">
        <f ca="1">INDIRECT("V43")+2*INDIRECT("AD43")+3*INDIRECT("AL43")+4*INDIRECT("AT43")+5*INDIRECT("BB43")+6*INDIRECT("BJ43")</f>
        <v>839</v>
      </c>
      <c r="CB43" s="1">
        <v>839</v>
      </c>
      <c r="CC43" s="1">
        <f ca="1">INDIRECT("W43")+2*INDIRECT("AE43")+3*INDIRECT("AM43")+4*INDIRECT("AU43")+5*INDIRECT("BC43")+6*INDIRECT("BK43")</f>
        <v>1784</v>
      </c>
      <c r="CD43" s="1">
        <v>1784</v>
      </c>
      <c r="CE43" s="1">
        <f ca="1">INDIRECT("X43")+2*INDIRECT("AF43")+3*INDIRECT("AN43")+4*INDIRECT("AV43")+5*INDIRECT("BD43")+6*INDIRECT("BL43")</f>
        <v>0</v>
      </c>
      <c r="CF43" s="1">
        <v>0</v>
      </c>
      <c r="CG43" s="1">
        <f ca="1">INDIRECT("Y43")+2*INDIRECT("AG43")+3*INDIRECT("AO43")+4*INDIRECT("AW43")+5*INDIRECT("BE43")+6*INDIRECT("BM43")</f>
        <v>0</v>
      </c>
      <c r="CH43" s="1">
        <v>0</v>
      </c>
      <c r="CI43" s="1">
        <f ca="1">INDIRECT("Z43")+2*INDIRECT("AH43")+3*INDIRECT("AP43")+4*INDIRECT("AX43")+5*INDIRECT("BF43")+6*INDIRECT("BN43")</f>
        <v>0</v>
      </c>
      <c r="CJ43" s="1">
        <v>0</v>
      </c>
      <c r="CK43" s="1">
        <f ca="1">INDIRECT("AA43")+2*INDIRECT("AI43")+3*INDIRECT("AQ43")+4*INDIRECT("AY43")+5*INDIRECT("BG43")+6*INDIRECT("BO43")</f>
        <v>0</v>
      </c>
      <c r="CL43" s="1">
        <v>0</v>
      </c>
      <c r="CM43" s="1">
        <f ca="1">INDIRECT("T43")+2*INDIRECT("U43")+3*INDIRECT("V43")+4*INDIRECT("W43")+5*INDIRECT("X43")+6*INDIRECT("Y43")+7*INDIRECT("Z43")+8*INDIRECT("AA43")</f>
        <v>15</v>
      </c>
      <c r="CN43" s="1">
        <v>15</v>
      </c>
      <c r="CO43" s="1">
        <f ca="1">INDIRECT("AB43")+2*INDIRECT("AC43")+3*INDIRECT("AD43")+4*INDIRECT("AE43")+5*INDIRECT("AF43")+6*INDIRECT("AG43")+7*INDIRECT("AH43")+8*INDIRECT("AI43")</f>
        <v>2800</v>
      </c>
      <c r="CP43" s="1">
        <v>2800</v>
      </c>
      <c r="CQ43" s="1">
        <f ca="1">INDIRECT("AJ43")+2*INDIRECT("AK43")+3*INDIRECT("AL43")+4*INDIRECT("AM43")+5*INDIRECT("AN43")+6*INDIRECT("AO43")+7*INDIRECT("AP43")+8*INDIRECT("AQ43")</f>
        <v>148</v>
      </c>
      <c r="CR43" s="1">
        <v>148</v>
      </c>
      <c r="CS43" s="1">
        <f ca="1">INDIRECT("AR43")+2*INDIRECT("AS43")+3*INDIRECT("AT43")+4*INDIRECT("AU43")+5*INDIRECT("AV43")+6*INDIRECT("AW43")+7*INDIRECT("AX43")+8*INDIRECT("AY43")</f>
        <v>423</v>
      </c>
      <c r="CT43" s="1">
        <v>423</v>
      </c>
      <c r="CU43" s="1">
        <f ca="1">INDIRECT("AZ43")+2*INDIRECT("BA43")+3*INDIRECT("BB43")+4*INDIRECT("BC43")+5*INDIRECT("BD43")+6*INDIRECT("BE43")+7*INDIRECT("BF43")+8*INDIRECT("BG43")</f>
        <v>162</v>
      </c>
      <c r="CV43" s="1">
        <v>162</v>
      </c>
      <c r="CW43" s="1">
        <f ca="1">INDIRECT("BH43")+2*INDIRECT("BI43")+3*INDIRECT("BJ43")+4*INDIRECT("BK43")+5*INDIRECT("BL43")+6*INDIRECT("BM43")+7*INDIRECT("BN43")+8*INDIRECT("BO43")</f>
        <v>256</v>
      </c>
      <c r="CX43" s="1">
        <v>256</v>
      </c>
    </row>
    <row r="44" spans="1:102" ht="11.25">
      <c r="A44" s="25"/>
      <c r="B44" s="25"/>
      <c r="C44" s="27" t="s">
        <v>91</v>
      </c>
      <c r="D44" s="26" t="s">
        <v>0</v>
      </c>
      <c r="E44" s="1" t="s">
        <v>32</v>
      </c>
      <c r="F44" s="7">
        <f ca="1">INDIRECT("T44")+INDIRECT("AB44")+INDIRECT("AJ44")+INDIRECT("AR44")+INDIRECT("AZ44")+INDIRECT("BH44")</f>
        <v>0</v>
      </c>
      <c r="G44" s="6">
        <f ca="1">INDIRECT("U44")+INDIRECT("AC44")+INDIRECT("AK44")+INDIRECT("AS44")+INDIRECT("BA44")+INDIRECT("BI44")</f>
        <v>0</v>
      </c>
      <c r="H44" s="6">
        <f ca="1">INDIRECT("V44")+INDIRECT("AD44")+INDIRECT("AL44")+INDIRECT("AT44")+INDIRECT("BB44")+INDIRECT("BJ44")</f>
        <v>0</v>
      </c>
      <c r="I44" s="6">
        <f ca="1">INDIRECT("W44")+INDIRECT("AE44")+INDIRECT("AM44")+INDIRECT("AU44")+INDIRECT("BC44")+INDIRECT("BK44")</f>
        <v>145</v>
      </c>
      <c r="J44" s="6">
        <f ca="1">INDIRECT("X44")+INDIRECT("AF44")+INDIRECT("AN44")+INDIRECT("AV44")+INDIRECT("BD44")+INDIRECT("BL44")</f>
        <v>0</v>
      </c>
      <c r="K44" s="6">
        <f ca="1">INDIRECT("Y44")+INDIRECT("AG44")+INDIRECT("AO44")+INDIRECT("AW44")+INDIRECT("BE44")+INDIRECT("BM44")</f>
        <v>0</v>
      </c>
      <c r="L44" s="6">
        <f ca="1">INDIRECT("Z44")+INDIRECT("AH44")+INDIRECT("AP44")+INDIRECT("AX44")+INDIRECT("BF44")+INDIRECT("BN44")</f>
        <v>0</v>
      </c>
      <c r="M44" s="6">
        <f ca="1">INDIRECT("AA44")+INDIRECT("AI44")+INDIRECT("AQ44")+INDIRECT("AY44")+INDIRECT("BG44")+INDIRECT("BO44")</f>
        <v>0</v>
      </c>
      <c r="N44" s="7">
        <f ca="1">INDIRECT("T44")+INDIRECT("U44")+INDIRECT("V44")+INDIRECT("W44")+INDIRECT("X44")+INDIRECT("Y44")+INDIRECT("Z44")+INDIRECT("AA44")</f>
        <v>0</v>
      </c>
      <c r="O44" s="6">
        <f ca="1">INDIRECT("AB44")+INDIRECT("AC44")+INDIRECT("AD44")+INDIRECT("AE44")+INDIRECT("AF44")+INDIRECT("AG44")+INDIRECT("AH44")+INDIRECT("AI44")</f>
        <v>145</v>
      </c>
      <c r="P44" s="6">
        <f ca="1">INDIRECT("AJ44")+INDIRECT("AK44")+INDIRECT("AL44")+INDIRECT("AM44")+INDIRECT("AN44")+INDIRECT("AO44")+INDIRECT("AP44")+INDIRECT("AQ44")</f>
        <v>0</v>
      </c>
      <c r="Q44" s="6">
        <f ca="1">INDIRECT("AR44")+INDIRECT("AS44")+INDIRECT("AT44")+INDIRECT("AU44")+INDIRECT("AV44")+INDIRECT("AW44")+INDIRECT("AX44")+INDIRECT("AY44")</f>
        <v>0</v>
      </c>
      <c r="R44" s="6">
        <f ca="1">INDIRECT("AZ44")+INDIRECT("BA44")+INDIRECT("BB44")+INDIRECT("BC44")+INDIRECT("BD44")+INDIRECT("BE44")+INDIRECT("BF44")+INDIRECT("BG44")</f>
        <v>0</v>
      </c>
      <c r="S44" s="6">
        <f ca="1">INDIRECT("BH44")+INDIRECT("BI44")+INDIRECT("BJ44")+INDIRECT("BK44")+INDIRECT("BL44")+INDIRECT("BM44")+INDIRECT("BN44")+INDIRECT("BO44")</f>
        <v>0</v>
      </c>
      <c r="T44" s="28"/>
      <c r="U44" s="29"/>
      <c r="V44" s="29"/>
      <c r="W44" s="29"/>
      <c r="X44" s="29"/>
      <c r="Y44" s="29"/>
      <c r="Z44" s="29"/>
      <c r="AA44" s="29"/>
      <c r="AB44" s="28"/>
      <c r="AC44" s="29"/>
      <c r="AD44" s="29"/>
      <c r="AE44" s="29">
        <v>145</v>
      </c>
      <c r="AF44" s="29"/>
      <c r="AG44" s="29"/>
      <c r="AH44" s="29"/>
      <c r="AI44" s="29"/>
      <c r="AJ44" s="28"/>
      <c r="AK44" s="29"/>
      <c r="AL44" s="29"/>
      <c r="AM44" s="29"/>
      <c r="AN44" s="29"/>
      <c r="AO44" s="29"/>
      <c r="AP44" s="29"/>
      <c r="AQ44" s="29"/>
      <c r="AR44" s="28"/>
      <c r="AS44" s="29"/>
      <c r="AT44" s="29"/>
      <c r="AU44" s="29"/>
      <c r="AV44" s="29"/>
      <c r="AW44" s="29"/>
      <c r="AX44" s="29"/>
      <c r="AY44" s="29"/>
      <c r="AZ44" s="28"/>
      <c r="BA44" s="29"/>
      <c r="BB44" s="29"/>
      <c r="BC44" s="29"/>
      <c r="BD44" s="29"/>
      <c r="BE44" s="29"/>
      <c r="BF44" s="29"/>
      <c r="BG44" s="29"/>
      <c r="BH44" s="28"/>
      <c r="BI44" s="29"/>
      <c r="BJ44" s="29"/>
      <c r="BK44" s="29"/>
      <c r="BL44" s="29"/>
      <c r="BM44" s="29"/>
      <c r="BN44" s="29"/>
      <c r="BO44" s="29"/>
      <c r="BP44" s="9">
        <v>0</v>
      </c>
      <c r="BQ44" s="1" t="s">
        <v>0</v>
      </c>
      <c r="BR44" s="1" t="s">
        <v>0</v>
      </c>
      <c r="BS44" s="1" t="s">
        <v>0</v>
      </c>
      <c r="BT44" s="1" t="s">
        <v>0</v>
      </c>
      <c r="BU44" s="1" t="s">
        <v>0</v>
      </c>
      <c r="BW44" s="1">
        <f ca="1">INDIRECT("T44")+2*INDIRECT("AB44")+3*INDIRECT("AJ44")+4*INDIRECT("AR44")+5*INDIRECT("AZ44")+6*INDIRECT("BH44")</f>
        <v>0</v>
      </c>
      <c r="BX44" s="1">
        <v>0</v>
      </c>
      <c r="BY44" s="1">
        <f ca="1">INDIRECT("U44")+2*INDIRECT("AC44")+3*INDIRECT("AK44")+4*INDIRECT("AS44")+5*INDIRECT("BA44")+6*INDIRECT("BI44")</f>
        <v>0</v>
      </c>
      <c r="BZ44" s="1">
        <v>0</v>
      </c>
      <c r="CA44" s="1">
        <f ca="1">INDIRECT("V44")+2*INDIRECT("AD44")+3*INDIRECT("AL44")+4*INDIRECT("AT44")+5*INDIRECT("BB44")+6*INDIRECT("BJ44")</f>
        <v>0</v>
      </c>
      <c r="CB44" s="1">
        <v>0</v>
      </c>
      <c r="CC44" s="1">
        <f ca="1">INDIRECT("W44")+2*INDIRECT("AE44")+3*INDIRECT("AM44")+4*INDIRECT("AU44")+5*INDIRECT("BC44")+6*INDIRECT("BK44")</f>
        <v>290</v>
      </c>
      <c r="CD44" s="1">
        <v>290</v>
      </c>
      <c r="CE44" s="1">
        <f ca="1">INDIRECT("X44")+2*INDIRECT("AF44")+3*INDIRECT("AN44")+4*INDIRECT("AV44")+5*INDIRECT("BD44")+6*INDIRECT("BL44")</f>
        <v>0</v>
      </c>
      <c r="CF44" s="1">
        <v>0</v>
      </c>
      <c r="CG44" s="1">
        <f ca="1">INDIRECT("Y44")+2*INDIRECT("AG44")+3*INDIRECT("AO44")+4*INDIRECT("AW44")+5*INDIRECT("BE44")+6*INDIRECT("BM44")</f>
        <v>0</v>
      </c>
      <c r="CH44" s="1">
        <v>0</v>
      </c>
      <c r="CI44" s="1">
        <f ca="1">INDIRECT("Z44")+2*INDIRECT("AH44")+3*INDIRECT("AP44")+4*INDIRECT("AX44")+5*INDIRECT("BF44")+6*INDIRECT("BN44")</f>
        <v>0</v>
      </c>
      <c r="CJ44" s="1">
        <v>0</v>
      </c>
      <c r="CK44" s="1">
        <f ca="1">INDIRECT("AA44")+2*INDIRECT("AI44")+3*INDIRECT("AQ44")+4*INDIRECT("AY44")+5*INDIRECT("BG44")+6*INDIRECT("BO44")</f>
        <v>0</v>
      </c>
      <c r="CL44" s="1">
        <v>0</v>
      </c>
      <c r="CM44" s="1">
        <f ca="1">INDIRECT("T44")+2*INDIRECT("U44")+3*INDIRECT("V44")+4*INDIRECT("W44")+5*INDIRECT("X44")+6*INDIRECT("Y44")+7*INDIRECT("Z44")+8*INDIRECT("AA44")</f>
        <v>0</v>
      </c>
      <c r="CN44" s="1">
        <v>0</v>
      </c>
      <c r="CO44" s="1">
        <f ca="1">INDIRECT("AB44")+2*INDIRECT("AC44")+3*INDIRECT("AD44")+4*INDIRECT("AE44")+5*INDIRECT("AF44")+6*INDIRECT("AG44")+7*INDIRECT("AH44")+8*INDIRECT("AI44")</f>
        <v>580</v>
      </c>
      <c r="CP44" s="1">
        <v>580</v>
      </c>
      <c r="CQ44" s="1">
        <f ca="1">INDIRECT("AJ44")+2*INDIRECT("AK44")+3*INDIRECT("AL44")+4*INDIRECT("AM44")+5*INDIRECT("AN44")+6*INDIRECT("AO44")+7*INDIRECT("AP44")+8*INDIRECT("AQ44")</f>
        <v>0</v>
      </c>
      <c r="CR44" s="1">
        <v>0</v>
      </c>
      <c r="CS44" s="1">
        <f ca="1">INDIRECT("AR44")+2*INDIRECT("AS44")+3*INDIRECT("AT44")+4*INDIRECT("AU44")+5*INDIRECT("AV44")+6*INDIRECT("AW44")+7*INDIRECT("AX44")+8*INDIRECT("AY44")</f>
        <v>0</v>
      </c>
      <c r="CT44" s="1">
        <v>0</v>
      </c>
      <c r="CU44" s="1">
        <f ca="1">INDIRECT("AZ44")+2*INDIRECT("BA44")+3*INDIRECT("BB44")+4*INDIRECT("BC44")+5*INDIRECT("BD44")+6*INDIRECT("BE44")+7*INDIRECT("BF44")+8*INDIRECT("BG44")</f>
        <v>0</v>
      </c>
      <c r="CV44" s="1">
        <v>0</v>
      </c>
      <c r="CW44" s="1">
        <f ca="1">INDIRECT("BH44")+2*INDIRECT("BI44")+3*INDIRECT("BJ44")+4*INDIRECT("BK44")+5*INDIRECT("BL44")+6*INDIRECT("BM44")+7*INDIRECT("BN44")+8*INDIRECT("BO44")</f>
        <v>0</v>
      </c>
      <c r="CX44" s="1">
        <v>0</v>
      </c>
    </row>
    <row r="45" spans="1:73" ht="11.25">
      <c r="A45" s="1" t="s">
        <v>0</v>
      </c>
      <c r="B45" s="1" t="s">
        <v>0</v>
      </c>
      <c r="C45" s="1" t="s">
        <v>0</v>
      </c>
      <c r="D45" s="1" t="s">
        <v>0</v>
      </c>
      <c r="E45" s="1" t="s">
        <v>7</v>
      </c>
      <c r="F45" s="7">
        <f>SUM(F42:F44)</f>
        <v>0</v>
      </c>
      <c r="G45" s="6">
        <f>SUM(G42:G44)</f>
        <v>74</v>
      </c>
      <c r="H45" s="6">
        <f>SUM(H42:H44)</f>
        <v>200</v>
      </c>
      <c r="I45" s="6">
        <f>SUM(I42:I44)</f>
        <v>1064</v>
      </c>
      <c r="J45" s="6">
        <f>SUM(J42:J44)</f>
        <v>0</v>
      </c>
      <c r="K45" s="6">
        <f>SUM(K42:K44)</f>
        <v>0</v>
      </c>
      <c r="L45" s="6">
        <f>SUM(L42:L44)</f>
        <v>0</v>
      </c>
      <c r="M45" s="6">
        <f>SUM(M42:M44)</f>
        <v>0</v>
      </c>
      <c r="N45" s="7">
        <f>SUM(N42:N44)</f>
        <v>5</v>
      </c>
      <c r="O45" s="6">
        <f>SUM(O42:O44)</f>
        <v>1000</v>
      </c>
      <c r="P45" s="6">
        <f>SUM(P42:P44)</f>
        <v>74</v>
      </c>
      <c r="Q45" s="6">
        <f>SUM(Q42:Q44)</f>
        <v>141</v>
      </c>
      <c r="R45" s="6">
        <f>SUM(R42:R44)</f>
        <v>54</v>
      </c>
      <c r="S45" s="6">
        <f>SUM(S42:S44)</f>
        <v>64</v>
      </c>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v>0</v>
      </c>
      <c r="BQ45" s="1" t="s">
        <v>0</v>
      </c>
      <c r="BR45" s="1" t="s">
        <v>0</v>
      </c>
      <c r="BS45" s="1" t="s">
        <v>0</v>
      </c>
      <c r="BT45" s="1" t="s">
        <v>0</v>
      </c>
      <c r="BU45" s="1" t="s">
        <v>0</v>
      </c>
    </row>
    <row r="46" spans="3:73" ht="11.25">
      <c r="C46" s="1" t="s">
        <v>0</v>
      </c>
      <c r="D46" s="1" t="s">
        <v>0</v>
      </c>
      <c r="E46" s="1" t="s">
        <v>0</v>
      </c>
      <c r="F46" s="7"/>
      <c r="G46" s="6"/>
      <c r="H46" s="6"/>
      <c r="I46" s="6"/>
      <c r="J46" s="6"/>
      <c r="K46" s="6"/>
      <c r="L46" s="6"/>
      <c r="M46" s="6"/>
      <c r="N46" s="7"/>
      <c r="O46" s="6"/>
      <c r="P46" s="6"/>
      <c r="Q46" s="6"/>
      <c r="R46" s="6"/>
      <c r="S46" s="6"/>
      <c r="T46" s="8"/>
      <c r="U46" s="5"/>
      <c r="V46" s="5"/>
      <c r="W46" s="5"/>
      <c r="X46" s="5"/>
      <c r="Y46" s="5"/>
      <c r="Z46" s="5"/>
      <c r="AA46" s="5"/>
      <c r="AB46" s="8"/>
      <c r="AC46" s="5"/>
      <c r="AD46" s="5"/>
      <c r="AE46" s="5"/>
      <c r="AF46" s="5"/>
      <c r="AG46" s="5"/>
      <c r="AH46" s="5"/>
      <c r="AI46" s="5"/>
      <c r="AJ46" s="8"/>
      <c r="AK46" s="5"/>
      <c r="AL46" s="5"/>
      <c r="AM46" s="5"/>
      <c r="AN46" s="5"/>
      <c r="AO46" s="5"/>
      <c r="AP46" s="5"/>
      <c r="AQ46" s="5"/>
      <c r="AR46" s="8"/>
      <c r="AS46" s="5"/>
      <c r="AT46" s="5"/>
      <c r="AU46" s="5"/>
      <c r="AV46" s="5"/>
      <c r="AW46" s="5"/>
      <c r="AX46" s="5"/>
      <c r="AY46" s="5"/>
      <c r="AZ46" s="8"/>
      <c r="BA46" s="5"/>
      <c r="BB46" s="5"/>
      <c r="BC46" s="5"/>
      <c r="BD46" s="5"/>
      <c r="BE46" s="5"/>
      <c r="BF46" s="5"/>
      <c r="BG46" s="5"/>
      <c r="BH46" s="8"/>
      <c r="BI46" s="5"/>
      <c r="BJ46" s="5"/>
      <c r="BK46" s="5"/>
      <c r="BL46" s="5"/>
      <c r="BM46" s="5"/>
      <c r="BN46" s="5"/>
      <c r="BO46" s="5"/>
      <c r="BP46" s="9"/>
      <c r="BT46" s="1" t="s">
        <v>0</v>
      </c>
      <c r="BU46" s="1" t="s">
        <v>0</v>
      </c>
    </row>
    <row r="47" spans="1:102" ht="11.25">
      <c r="A47" s="30" t="s">
        <v>1</v>
      </c>
      <c r="B47" s="31" t="str">
        <f>HYPERLINK("http://www.dot.ca.gov/hq/transprog/stip2004/ff_sheets/02-6651.xls","6651")</f>
        <v>6651</v>
      </c>
      <c r="C47" s="30" t="s">
        <v>33</v>
      </c>
      <c r="D47" s="30" t="s">
        <v>41</v>
      </c>
      <c r="E47" s="30" t="s">
        <v>3</v>
      </c>
      <c r="F47" s="32">
        <f ca="1">INDIRECT("T47")+INDIRECT("AB47")+INDIRECT("AJ47")+INDIRECT("AR47")+INDIRECT("AZ47")+INDIRECT("BH47")</f>
        <v>237</v>
      </c>
      <c r="G47" s="33">
        <f ca="1">INDIRECT("U47")+INDIRECT("AC47")+INDIRECT("AK47")+INDIRECT("AS47")+INDIRECT("BA47")+INDIRECT("BI47")</f>
        <v>2146</v>
      </c>
      <c r="H47" s="33">
        <f ca="1">INDIRECT("V47")+INDIRECT("AD47")+INDIRECT("AL47")+INDIRECT("AT47")+INDIRECT("BB47")+INDIRECT("BJ47")</f>
        <v>0</v>
      </c>
      <c r="I47" s="33">
        <f ca="1">INDIRECT("W47")+INDIRECT("AE47")+INDIRECT("AM47")+INDIRECT("AU47")+INDIRECT("BC47")+INDIRECT("BK47")</f>
        <v>2420</v>
      </c>
      <c r="J47" s="33">
        <f ca="1">INDIRECT("X47")+INDIRECT("AF47")+INDIRECT("AN47")+INDIRECT("AV47")+INDIRECT("BD47")+INDIRECT("BL47")</f>
        <v>0</v>
      </c>
      <c r="K47" s="33">
        <f ca="1">INDIRECT("Y47")+INDIRECT("AG47")+INDIRECT("AO47")+INDIRECT("AW47")+INDIRECT("BE47")+INDIRECT("BM47")</f>
        <v>0</v>
      </c>
      <c r="L47" s="33">
        <f ca="1">INDIRECT("Z47")+INDIRECT("AH47")+INDIRECT("AP47")+INDIRECT("AX47")+INDIRECT("BF47")+INDIRECT("BN47")</f>
        <v>0</v>
      </c>
      <c r="M47" s="33">
        <f ca="1">INDIRECT("AA47")+INDIRECT("AI47")+INDIRECT("AQ47")+INDIRECT("AY47")+INDIRECT("BG47")+INDIRECT("BO47")</f>
        <v>0</v>
      </c>
      <c r="N47" s="32">
        <f ca="1">INDIRECT("T47")+INDIRECT("U47")+INDIRECT("V47")+INDIRECT("W47")+INDIRECT("X47")+INDIRECT("Y47")+INDIRECT("Z47")+INDIRECT("AA47")</f>
        <v>1346</v>
      </c>
      <c r="O47" s="33">
        <f ca="1">INDIRECT("AB47")+INDIRECT("AC47")+INDIRECT("AD47")+INDIRECT("AE47")+INDIRECT("AF47")+INDIRECT("AG47")+INDIRECT("AH47")+INDIRECT("AI47")</f>
        <v>2035</v>
      </c>
      <c r="P47" s="33">
        <f ca="1">INDIRECT("AJ47")+INDIRECT("AK47")+INDIRECT("AL47")+INDIRECT("AM47")+INDIRECT("AN47")+INDIRECT("AO47")+INDIRECT("AP47")+INDIRECT("AQ47")</f>
        <v>237</v>
      </c>
      <c r="Q47" s="33">
        <f ca="1">INDIRECT("AR47")+INDIRECT("AS47")+INDIRECT("AT47")+INDIRECT("AU47")+INDIRECT("AV47")+INDIRECT("AW47")+INDIRECT("AX47")+INDIRECT("AY47")</f>
        <v>595</v>
      </c>
      <c r="R47" s="33">
        <f ca="1">INDIRECT("AZ47")+INDIRECT("BA47")+INDIRECT("BB47")+INDIRECT("BC47")+INDIRECT("BD47")+INDIRECT("BE47")+INDIRECT("BF47")+INDIRECT("BG47")</f>
        <v>205</v>
      </c>
      <c r="S47" s="33">
        <f ca="1">INDIRECT("BH47")+INDIRECT("BI47")+INDIRECT("BJ47")+INDIRECT("BK47")+INDIRECT("BL47")+INDIRECT("BM47")+INDIRECT("BN47")+INDIRECT("BO47")</f>
        <v>385</v>
      </c>
      <c r="T47" s="34"/>
      <c r="U47" s="35">
        <v>1346</v>
      </c>
      <c r="V47" s="35"/>
      <c r="W47" s="35"/>
      <c r="X47" s="35"/>
      <c r="Y47" s="35"/>
      <c r="Z47" s="35"/>
      <c r="AA47" s="35"/>
      <c r="AB47" s="34"/>
      <c r="AC47" s="35"/>
      <c r="AD47" s="35"/>
      <c r="AE47" s="35">
        <v>2035</v>
      </c>
      <c r="AF47" s="35"/>
      <c r="AG47" s="35"/>
      <c r="AH47" s="35"/>
      <c r="AI47" s="35"/>
      <c r="AJ47" s="34">
        <v>237</v>
      </c>
      <c r="AK47" s="35"/>
      <c r="AL47" s="35"/>
      <c r="AM47" s="35"/>
      <c r="AN47" s="35"/>
      <c r="AO47" s="35"/>
      <c r="AP47" s="35"/>
      <c r="AQ47" s="35"/>
      <c r="AR47" s="34"/>
      <c r="AS47" s="35">
        <v>595</v>
      </c>
      <c r="AT47" s="35"/>
      <c r="AU47" s="35"/>
      <c r="AV47" s="35"/>
      <c r="AW47" s="35"/>
      <c r="AX47" s="35"/>
      <c r="AY47" s="35"/>
      <c r="AZ47" s="34"/>
      <c r="BA47" s="35">
        <v>205</v>
      </c>
      <c r="BB47" s="35"/>
      <c r="BC47" s="35"/>
      <c r="BD47" s="35"/>
      <c r="BE47" s="35"/>
      <c r="BF47" s="35"/>
      <c r="BG47" s="35"/>
      <c r="BH47" s="34"/>
      <c r="BI47" s="35"/>
      <c r="BJ47" s="35"/>
      <c r="BK47" s="35">
        <v>385</v>
      </c>
      <c r="BL47" s="35"/>
      <c r="BM47" s="35"/>
      <c r="BN47" s="35"/>
      <c r="BO47" s="36"/>
      <c r="BP47" s="9">
        <v>11100000029</v>
      </c>
      <c r="BQ47" s="1" t="s">
        <v>3</v>
      </c>
      <c r="BR47" s="1" t="s">
        <v>0</v>
      </c>
      <c r="BS47" s="1" t="s">
        <v>0</v>
      </c>
      <c r="BT47" s="1" t="s">
        <v>0</v>
      </c>
      <c r="BU47" s="1" t="s">
        <v>36</v>
      </c>
      <c r="BW47" s="1">
        <f ca="1">INDIRECT("T47")+2*INDIRECT("AB47")+3*INDIRECT("AJ47")+4*INDIRECT("AR47")+5*INDIRECT("AZ47")+6*INDIRECT("BH47")</f>
        <v>711</v>
      </c>
      <c r="BX47" s="1">
        <v>711</v>
      </c>
      <c r="BY47" s="1">
        <f ca="1">INDIRECT("U47")+2*INDIRECT("AC47")+3*INDIRECT("AK47")+4*INDIRECT("AS47")+5*INDIRECT("BA47")+6*INDIRECT("BI47")</f>
        <v>4751</v>
      </c>
      <c r="BZ47" s="1">
        <v>4751</v>
      </c>
      <c r="CA47" s="1">
        <f ca="1">INDIRECT("V47")+2*INDIRECT("AD47")+3*INDIRECT("AL47")+4*INDIRECT("AT47")+5*INDIRECT("BB47")+6*INDIRECT("BJ47")</f>
        <v>0</v>
      </c>
      <c r="CB47" s="1">
        <v>0</v>
      </c>
      <c r="CC47" s="1">
        <f ca="1">INDIRECT("W47")+2*INDIRECT("AE47")+3*INDIRECT("AM47")+4*INDIRECT("AU47")+5*INDIRECT("BC47")+6*INDIRECT("BK47")</f>
        <v>6380</v>
      </c>
      <c r="CD47" s="1">
        <v>6380</v>
      </c>
      <c r="CE47" s="1">
        <f ca="1">INDIRECT("X47")+2*INDIRECT("AF47")+3*INDIRECT("AN47")+4*INDIRECT("AV47")+5*INDIRECT("BD47")+6*INDIRECT("BL47")</f>
        <v>0</v>
      </c>
      <c r="CF47" s="1">
        <v>0</v>
      </c>
      <c r="CG47" s="1">
        <f ca="1">INDIRECT("Y47")+2*INDIRECT("AG47")+3*INDIRECT("AO47")+4*INDIRECT("AW47")+5*INDIRECT("BE47")+6*INDIRECT("BM47")</f>
        <v>0</v>
      </c>
      <c r="CH47" s="1">
        <v>0</v>
      </c>
      <c r="CI47" s="1">
        <f ca="1">INDIRECT("Z47")+2*INDIRECT("AH47")+3*INDIRECT("AP47")+4*INDIRECT("AX47")+5*INDIRECT("BF47")+6*INDIRECT("BN47")</f>
        <v>0</v>
      </c>
      <c r="CJ47" s="1">
        <v>0</v>
      </c>
      <c r="CK47" s="1">
        <f ca="1">INDIRECT("AA47")+2*INDIRECT("AI47")+3*INDIRECT("AQ47")+4*INDIRECT("AY47")+5*INDIRECT("BG47")+6*INDIRECT("BO47")</f>
        <v>0</v>
      </c>
      <c r="CL47" s="1">
        <v>0</v>
      </c>
      <c r="CM47" s="1">
        <f ca="1">INDIRECT("T47")+2*INDIRECT("U47")+3*INDIRECT("V47")+4*INDIRECT("W47")+5*INDIRECT("X47")+6*INDIRECT("Y47")+7*INDIRECT("Z47")+8*INDIRECT("AA47")</f>
        <v>2692</v>
      </c>
      <c r="CN47" s="1">
        <v>2692</v>
      </c>
      <c r="CO47" s="1">
        <f ca="1">INDIRECT("AB47")+2*INDIRECT("AC47")+3*INDIRECT("AD47")+4*INDIRECT("AE47")+5*INDIRECT("AF47")+6*INDIRECT("AG47")+7*INDIRECT("AH47")+8*INDIRECT("AI47")</f>
        <v>8140</v>
      </c>
      <c r="CP47" s="1">
        <v>8140</v>
      </c>
      <c r="CQ47" s="1">
        <f ca="1">INDIRECT("AJ47")+2*INDIRECT("AK47")+3*INDIRECT("AL47")+4*INDIRECT("AM47")+5*INDIRECT("AN47")+6*INDIRECT("AO47")+7*INDIRECT("AP47")+8*INDIRECT("AQ47")</f>
        <v>237</v>
      </c>
      <c r="CR47" s="1">
        <v>237</v>
      </c>
      <c r="CS47" s="1">
        <f ca="1">INDIRECT("AR47")+2*INDIRECT("AS47")+3*INDIRECT("AT47")+4*INDIRECT("AU47")+5*INDIRECT("AV47")+6*INDIRECT("AW47")+7*INDIRECT("AX47")+8*INDIRECT("AY47")</f>
        <v>1190</v>
      </c>
      <c r="CT47" s="1">
        <v>1190</v>
      </c>
      <c r="CU47" s="1">
        <f ca="1">INDIRECT("AZ47")+2*INDIRECT("BA47")+3*INDIRECT("BB47")+4*INDIRECT("BC47")+5*INDIRECT("BD47")+6*INDIRECT("BE47")+7*INDIRECT("BF47")+8*INDIRECT("BG47")</f>
        <v>410</v>
      </c>
      <c r="CV47" s="1">
        <v>410</v>
      </c>
      <c r="CW47" s="1">
        <f ca="1">INDIRECT("BH47")+2*INDIRECT("BI47")+3*INDIRECT("BJ47")+4*INDIRECT("BK47")+5*INDIRECT("BL47")+6*INDIRECT("BM47")+7*INDIRECT("BN47")+8*INDIRECT("BO47")</f>
        <v>1540</v>
      </c>
      <c r="CX47" s="1">
        <v>1540</v>
      </c>
    </row>
    <row r="48" spans="1:73" ht="11.25">
      <c r="A48" s="1" t="s">
        <v>0</v>
      </c>
      <c r="B48" s="1" t="s">
        <v>42</v>
      </c>
      <c r="C48" s="1" t="s">
        <v>43</v>
      </c>
      <c r="D48" s="1" t="s">
        <v>44</v>
      </c>
      <c r="E48" s="1" t="s">
        <v>7</v>
      </c>
      <c r="F48" s="7">
        <f>SUM(F47:F47)</f>
        <v>237</v>
      </c>
      <c r="G48" s="6">
        <f>SUM(G47:G47)</f>
        <v>2146</v>
      </c>
      <c r="H48" s="6">
        <f>SUM(H47:H47)</f>
        <v>0</v>
      </c>
      <c r="I48" s="6">
        <f>SUM(I47:I47)</f>
        <v>2420</v>
      </c>
      <c r="J48" s="6">
        <f>SUM(J47:J47)</f>
        <v>0</v>
      </c>
      <c r="K48" s="6">
        <f>SUM(K47:K47)</f>
        <v>0</v>
      </c>
      <c r="L48" s="6">
        <f>SUM(L47:L47)</f>
        <v>0</v>
      </c>
      <c r="M48" s="6">
        <f>SUM(M47:M47)</f>
        <v>0</v>
      </c>
      <c r="N48" s="7">
        <f>SUM(N47:N47)</f>
        <v>1346</v>
      </c>
      <c r="O48" s="6">
        <f>SUM(O47:O47)</f>
        <v>2035</v>
      </c>
      <c r="P48" s="6">
        <f>SUM(P47:P47)</f>
        <v>237</v>
      </c>
      <c r="Q48" s="6">
        <f>SUM(Q47:Q47)</f>
        <v>595</v>
      </c>
      <c r="R48" s="6">
        <f>SUM(R47:R47)</f>
        <v>205</v>
      </c>
      <c r="S48" s="6">
        <f>SUM(S47:S47)</f>
        <v>385</v>
      </c>
      <c r="T48" s="8"/>
      <c r="U48" s="5"/>
      <c r="V48" s="5"/>
      <c r="W48" s="5"/>
      <c r="X48" s="5"/>
      <c r="Y48" s="5"/>
      <c r="Z48" s="5"/>
      <c r="AA48" s="5"/>
      <c r="AB48" s="8"/>
      <c r="AC48" s="5"/>
      <c r="AD48" s="5"/>
      <c r="AE48" s="5"/>
      <c r="AF48" s="5"/>
      <c r="AG48" s="5"/>
      <c r="AH48" s="5"/>
      <c r="AI48" s="5"/>
      <c r="AJ48" s="8"/>
      <c r="AK48" s="5"/>
      <c r="AL48" s="5"/>
      <c r="AM48" s="5"/>
      <c r="AN48" s="5"/>
      <c r="AO48" s="5"/>
      <c r="AP48" s="5"/>
      <c r="AQ48" s="5"/>
      <c r="AR48" s="8"/>
      <c r="AS48" s="5"/>
      <c r="AT48" s="5"/>
      <c r="AU48" s="5"/>
      <c r="AV48" s="5"/>
      <c r="AW48" s="5"/>
      <c r="AX48" s="5"/>
      <c r="AY48" s="5"/>
      <c r="AZ48" s="8"/>
      <c r="BA48" s="5"/>
      <c r="BB48" s="5"/>
      <c r="BC48" s="5"/>
      <c r="BD48" s="5"/>
      <c r="BE48" s="5"/>
      <c r="BF48" s="5"/>
      <c r="BG48" s="5"/>
      <c r="BH48" s="8"/>
      <c r="BI48" s="5"/>
      <c r="BJ48" s="5"/>
      <c r="BK48" s="5"/>
      <c r="BL48" s="5"/>
      <c r="BM48" s="5"/>
      <c r="BN48" s="5"/>
      <c r="BO48" s="5"/>
      <c r="BP48" s="9">
        <v>0</v>
      </c>
      <c r="BQ48" s="1" t="s">
        <v>0</v>
      </c>
      <c r="BR48" s="1" t="s">
        <v>0</v>
      </c>
      <c r="BS48" s="1" t="s">
        <v>0</v>
      </c>
      <c r="BT48" s="1" t="s">
        <v>0</v>
      </c>
      <c r="BU48" s="1" t="s">
        <v>0</v>
      </c>
    </row>
    <row r="49" spans="1:73" ht="11.25">
      <c r="A49" s="25"/>
      <c r="B49" s="25"/>
      <c r="C49" s="27" t="s">
        <v>91</v>
      </c>
      <c r="D49" s="26" t="s">
        <v>0</v>
      </c>
      <c r="E49" s="1" t="s">
        <v>0</v>
      </c>
      <c r="F49" s="7"/>
      <c r="G49" s="6"/>
      <c r="H49" s="6"/>
      <c r="I49" s="6"/>
      <c r="J49" s="6"/>
      <c r="K49" s="6"/>
      <c r="L49" s="6"/>
      <c r="M49" s="6"/>
      <c r="N49" s="7"/>
      <c r="O49" s="6"/>
      <c r="P49" s="6"/>
      <c r="Q49" s="6"/>
      <c r="R49" s="6"/>
      <c r="S49" s="6"/>
      <c r="T49" s="8"/>
      <c r="U49" s="5"/>
      <c r="V49" s="5"/>
      <c r="W49" s="5"/>
      <c r="X49" s="5"/>
      <c r="Y49" s="5"/>
      <c r="Z49" s="5"/>
      <c r="AA49" s="5"/>
      <c r="AB49" s="8"/>
      <c r="AC49" s="5"/>
      <c r="AD49" s="5"/>
      <c r="AE49" s="5"/>
      <c r="AF49" s="5"/>
      <c r="AG49" s="5"/>
      <c r="AH49" s="5"/>
      <c r="AI49" s="5"/>
      <c r="AJ49" s="8"/>
      <c r="AK49" s="5"/>
      <c r="AL49" s="5"/>
      <c r="AM49" s="5"/>
      <c r="AN49" s="5"/>
      <c r="AO49" s="5"/>
      <c r="AP49" s="5"/>
      <c r="AQ49" s="5"/>
      <c r="AR49" s="8"/>
      <c r="AS49" s="5"/>
      <c r="AT49" s="5"/>
      <c r="AU49" s="5"/>
      <c r="AV49" s="5"/>
      <c r="AW49" s="5"/>
      <c r="AX49" s="5"/>
      <c r="AY49" s="5"/>
      <c r="AZ49" s="8"/>
      <c r="BA49" s="5"/>
      <c r="BB49" s="5"/>
      <c r="BC49" s="5"/>
      <c r="BD49" s="5"/>
      <c r="BE49" s="5"/>
      <c r="BF49" s="5"/>
      <c r="BG49" s="5"/>
      <c r="BH49" s="8"/>
      <c r="BI49" s="5"/>
      <c r="BJ49" s="5"/>
      <c r="BK49" s="5"/>
      <c r="BL49" s="5"/>
      <c r="BM49" s="5"/>
      <c r="BN49" s="5"/>
      <c r="BO49" s="5"/>
      <c r="BP49" s="9">
        <v>0</v>
      </c>
      <c r="BQ49" s="1" t="s">
        <v>0</v>
      </c>
      <c r="BR49" s="1" t="s">
        <v>0</v>
      </c>
      <c r="BS49" s="1" t="s">
        <v>0</v>
      </c>
      <c r="BT49" s="1" t="s">
        <v>0</v>
      </c>
      <c r="BU49" s="1" t="s">
        <v>0</v>
      </c>
    </row>
    <row r="50" spans="1:102" ht="11.25">
      <c r="A50" s="30" t="s">
        <v>1</v>
      </c>
      <c r="B50" s="31" t="str">
        <f>HYPERLINK("http://www.dot.ca.gov/hq/transprog/stip2004/ff_sheets/02-a0166a.xls","A0166A")</f>
        <v>A0166A</v>
      </c>
      <c r="C50" s="30" t="s">
        <v>45</v>
      </c>
      <c r="D50" s="30" t="s">
        <v>41</v>
      </c>
      <c r="E50" s="30" t="s">
        <v>3</v>
      </c>
      <c r="F50" s="32">
        <f ca="1">INDIRECT("T50")+INDIRECT("AB50")+INDIRECT("AJ50")+INDIRECT("AR50")+INDIRECT("AZ50")+INDIRECT("BH50")</f>
        <v>150</v>
      </c>
      <c r="G50" s="33">
        <f ca="1">INDIRECT("U50")+INDIRECT("AC50")+INDIRECT("AK50")+INDIRECT("AS50")+INDIRECT("BA50")+INDIRECT("BI50")</f>
        <v>0</v>
      </c>
      <c r="H50" s="33">
        <f ca="1">INDIRECT("V50")+INDIRECT("AD50")+INDIRECT("AL50")+INDIRECT("AT50")+INDIRECT("BB50")+INDIRECT("BJ50")</f>
        <v>0</v>
      </c>
      <c r="I50" s="33">
        <f ca="1">INDIRECT("W50")+INDIRECT("AE50")+INDIRECT("AM50")+INDIRECT("AU50")+INDIRECT("BC50")+INDIRECT("BK50")</f>
        <v>0</v>
      </c>
      <c r="J50" s="33">
        <f ca="1">INDIRECT("X50")+INDIRECT("AF50")+INDIRECT("AN50")+INDIRECT("AV50")+INDIRECT("BD50")+INDIRECT("BL50")</f>
        <v>0</v>
      </c>
      <c r="K50" s="33">
        <f ca="1">INDIRECT("Y50")+INDIRECT("AG50")+INDIRECT("AO50")+INDIRECT("AW50")+INDIRECT("BE50")+INDIRECT("BM50")</f>
        <v>0</v>
      </c>
      <c r="L50" s="33">
        <f ca="1">INDIRECT("Z50")+INDIRECT("AH50")+INDIRECT("AP50")+INDIRECT("AX50")+INDIRECT("BF50")+INDIRECT("BN50")</f>
        <v>0</v>
      </c>
      <c r="M50" s="33">
        <f ca="1">INDIRECT("AA50")+INDIRECT("AI50")+INDIRECT("AQ50")+INDIRECT("AY50")+INDIRECT("BG50")+INDIRECT("BO50")</f>
        <v>0</v>
      </c>
      <c r="N50" s="32">
        <f ca="1">INDIRECT("T50")+INDIRECT("U50")+INDIRECT("V50")+INDIRECT("W50")+INDIRECT("X50")+INDIRECT("Y50")+INDIRECT("Z50")+INDIRECT("AA50")</f>
        <v>0</v>
      </c>
      <c r="O50" s="33">
        <f ca="1">INDIRECT("AB50")+INDIRECT("AC50")+INDIRECT("AD50")+INDIRECT("AE50")+INDIRECT("AF50")+INDIRECT("AG50")+INDIRECT("AH50")+INDIRECT("AI50")</f>
        <v>0</v>
      </c>
      <c r="P50" s="33">
        <f ca="1">INDIRECT("AJ50")+INDIRECT("AK50")+INDIRECT("AL50")+INDIRECT("AM50")+INDIRECT("AN50")+INDIRECT("AO50")+INDIRECT("AP50")+INDIRECT("AQ50")</f>
        <v>150</v>
      </c>
      <c r="Q50" s="33">
        <f ca="1">INDIRECT("AR50")+INDIRECT("AS50")+INDIRECT("AT50")+INDIRECT("AU50")+INDIRECT("AV50")+INDIRECT("AW50")+INDIRECT("AX50")+INDIRECT("AY50")</f>
        <v>0</v>
      </c>
      <c r="R50" s="33">
        <f ca="1">INDIRECT("AZ50")+INDIRECT("BA50")+INDIRECT("BB50")+INDIRECT("BC50")+INDIRECT("BD50")+INDIRECT("BE50")+INDIRECT("BF50")+INDIRECT("BG50")</f>
        <v>0</v>
      </c>
      <c r="S50" s="33">
        <f ca="1">INDIRECT("BH50")+INDIRECT("BI50")+INDIRECT("BJ50")+INDIRECT("BK50")+INDIRECT("BL50")+INDIRECT("BM50")+INDIRECT("BN50")+INDIRECT("BO50")</f>
        <v>0</v>
      </c>
      <c r="T50" s="34"/>
      <c r="U50" s="35"/>
      <c r="V50" s="35"/>
      <c r="W50" s="35"/>
      <c r="X50" s="35"/>
      <c r="Y50" s="35"/>
      <c r="Z50" s="35"/>
      <c r="AA50" s="35"/>
      <c r="AB50" s="34"/>
      <c r="AC50" s="35"/>
      <c r="AD50" s="35"/>
      <c r="AE50" s="35"/>
      <c r="AF50" s="35"/>
      <c r="AG50" s="35"/>
      <c r="AH50" s="35"/>
      <c r="AI50" s="35"/>
      <c r="AJ50" s="34">
        <v>150</v>
      </c>
      <c r="AK50" s="35"/>
      <c r="AL50" s="35"/>
      <c r="AM50" s="35"/>
      <c r="AN50" s="35"/>
      <c r="AO50" s="35"/>
      <c r="AP50" s="35"/>
      <c r="AQ50" s="35"/>
      <c r="AR50" s="34"/>
      <c r="AS50" s="35"/>
      <c r="AT50" s="35"/>
      <c r="AU50" s="35"/>
      <c r="AV50" s="35"/>
      <c r="AW50" s="35"/>
      <c r="AX50" s="35"/>
      <c r="AY50" s="35"/>
      <c r="AZ50" s="34"/>
      <c r="BA50" s="35"/>
      <c r="BB50" s="35"/>
      <c r="BC50" s="35"/>
      <c r="BD50" s="35"/>
      <c r="BE50" s="35"/>
      <c r="BF50" s="35"/>
      <c r="BG50" s="35"/>
      <c r="BH50" s="34"/>
      <c r="BI50" s="35"/>
      <c r="BJ50" s="35"/>
      <c r="BK50" s="35"/>
      <c r="BL50" s="35"/>
      <c r="BM50" s="35"/>
      <c r="BN50" s="35"/>
      <c r="BO50" s="36"/>
      <c r="BP50" s="9">
        <v>11100000053</v>
      </c>
      <c r="BQ50" s="1" t="s">
        <v>3</v>
      </c>
      <c r="BR50" s="1" t="s">
        <v>0</v>
      </c>
      <c r="BS50" s="1" t="s">
        <v>0</v>
      </c>
      <c r="BT50" s="1" t="s">
        <v>0</v>
      </c>
      <c r="BU50" s="1" t="s">
        <v>36</v>
      </c>
      <c r="BW50" s="1">
        <f ca="1">INDIRECT("T50")+2*INDIRECT("AB50")+3*INDIRECT("AJ50")+4*INDIRECT("AR50")+5*INDIRECT("AZ50")+6*INDIRECT("BH50")</f>
        <v>450</v>
      </c>
      <c r="BX50" s="1">
        <v>450</v>
      </c>
      <c r="BY50" s="1">
        <f ca="1">INDIRECT("U50")+2*INDIRECT("AC50")+3*INDIRECT("AK50")+4*INDIRECT("AS50")+5*INDIRECT("BA50")+6*INDIRECT("BI50")</f>
        <v>0</v>
      </c>
      <c r="BZ50" s="1">
        <v>0</v>
      </c>
      <c r="CA50" s="1">
        <f ca="1">INDIRECT("V50")+2*INDIRECT("AD50")+3*INDIRECT("AL50")+4*INDIRECT("AT50")+5*INDIRECT("BB50")+6*INDIRECT("BJ50")</f>
        <v>0</v>
      </c>
      <c r="CB50" s="1">
        <v>0</v>
      </c>
      <c r="CC50" s="1">
        <f ca="1">INDIRECT("W50")+2*INDIRECT("AE50")+3*INDIRECT("AM50")+4*INDIRECT("AU50")+5*INDIRECT("BC50")+6*INDIRECT("BK50")</f>
        <v>0</v>
      </c>
      <c r="CD50" s="1">
        <v>0</v>
      </c>
      <c r="CE50" s="1">
        <f ca="1">INDIRECT("X50")+2*INDIRECT("AF50")+3*INDIRECT("AN50")+4*INDIRECT("AV50")+5*INDIRECT("BD50")+6*INDIRECT("BL50")</f>
        <v>0</v>
      </c>
      <c r="CF50" s="1">
        <v>0</v>
      </c>
      <c r="CG50" s="1">
        <f ca="1">INDIRECT("Y50")+2*INDIRECT("AG50")+3*INDIRECT("AO50")+4*INDIRECT("AW50")+5*INDIRECT("BE50")+6*INDIRECT("BM50")</f>
        <v>0</v>
      </c>
      <c r="CH50" s="1">
        <v>0</v>
      </c>
      <c r="CI50" s="1">
        <f ca="1">INDIRECT("Z50")+2*INDIRECT("AH50")+3*INDIRECT("AP50")+4*INDIRECT("AX50")+5*INDIRECT("BF50")+6*INDIRECT("BN50")</f>
        <v>0</v>
      </c>
      <c r="CJ50" s="1">
        <v>0</v>
      </c>
      <c r="CK50" s="1">
        <f ca="1">INDIRECT("AA50")+2*INDIRECT("AI50")+3*INDIRECT("AQ50")+4*INDIRECT("AY50")+5*INDIRECT("BG50")+6*INDIRECT("BO50")</f>
        <v>0</v>
      </c>
      <c r="CL50" s="1">
        <v>0</v>
      </c>
      <c r="CM50" s="1">
        <f ca="1">INDIRECT("T50")+2*INDIRECT("U50")+3*INDIRECT("V50")+4*INDIRECT("W50")+5*INDIRECT("X50")+6*INDIRECT("Y50")+7*INDIRECT("Z50")+8*INDIRECT("AA50")</f>
        <v>0</v>
      </c>
      <c r="CN50" s="1">
        <v>0</v>
      </c>
      <c r="CO50" s="1">
        <f ca="1">INDIRECT("AB50")+2*INDIRECT("AC50")+3*INDIRECT("AD50")+4*INDIRECT("AE50")+5*INDIRECT("AF50")+6*INDIRECT("AG50")+7*INDIRECT("AH50")+8*INDIRECT("AI50")</f>
        <v>0</v>
      </c>
      <c r="CP50" s="1">
        <v>0</v>
      </c>
      <c r="CQ50" s="1">
        <f ca="1">INDIRECT("AJ50")+2*INDIRECT("AK50")+3*INDIRECT("AL50")+4*INDIRECT("AM50")+5*INDIRECT("AN50")+6*INDIRECT("AO50")+7*INDIRECT("AP50")+8*INDIRECT("AQ50")</f>
        <v>150</v>
      </c>
      <c r="CR50" s="1">
        <v>150</v>
      </c>
      <c r="CS50" s="1">
        <f ca="1">INDIRECT("AR50")+2*INDIRECT("AS50")+3*INDIRECT("AT50")+4*INDIRECT("AU50")+5*INDIRECT("AV50")+6*INDIRECT("AW50")+7*INDIRECT("AX50")+8*INDIRECT("AY50")</f>
        <v>0</v>
      </c>
      <c r="CT50" s="1">
        <v>0</v>
      </c>
      <c r="CU50" s="1">
        <f ca="1">INDIRECT("AZ50")+2*INDIRECT("BA50")+3*INDIRECT("BB50")+4*INDIRECT("BC50")+5*INDIRECT("BD50")+6*INDIRECT("BE50")+7*INDIRECT("BF50")+8*INDIRECT("BG50")</f>
        <v>0</v>
      </c>
      <c r="CV50" s="1">
        <v>0</v>
      </c>
      <c r="CW50" s="1">
        <f ca="1">INDIRECT("BH50")+2*INDIRECT("BI50")+3*INDIRECT("BJ50")+4*INDIRECT("BK50")+5*INDIRECT("BL50")+6*INDIRECT("BM50")+7*INDIRECT("BN50")+8*INDIRECT("BO50")</f>
        <v>0</v>
      </c>
      <c r="CX50" s="1">
        <v>0</v>
      </c>
    </row>
    <row r="51" spans="1:102" ht="11.25">
      <c r="A51" s="1" t="s">
        <v>0</v>
      </c>
      <c r="B51" s="1" t="s">
        <v>46</v>
      </c>
      <c r="C51" s="1" t="s">
        <v>47</v>
      </c>
      <c r="D51" s="1" t="s">
        <v>48</v>
      </c>
      <c r="E51" s="1" t="s">
        <v>49</v>
      </c>
      <c r="F51" s="7">
        <f ca="1">INDIRECT("T51")+INDIRECT("AB51")+INDIRECT("AJ51")+INDIRECT("AR51")+INDIRECT("AZ51")+INDIRECT("BH51")</f>
        <v>46</v>
      </c>
      <c r="G51" s="6">
        <f ca="1">INDIRECT("U51")+INDIRECT("AC51")+INDIRECT("AK51")+INDIRECT("AS51")+INDIRECT("BA51")+INDIRECT("BI51")</f>
        <v>0</v>
      </c>
      <c r="H51" s="6">
        <f ca="1">INDIRECT("V51")+INDIRECT("AD51")+INDIRECT("AL51")+INDIRECT("AT51")+INDIRECT("BB51")+INDIRECT("BJ51")</f>
        <v>0</v>
      </c>
      <c r="I51" s="6">
        <f ca="1">INDIRECT("W51")+INDIRECT("AE51")+INDIRECT("AM51")+INDIRECT("AU51")+INDIRECT("BC51")+INDIRECT("BK51")</f>
        <v>0</v>
      </c>
      <c r="J51" s="6">
        <f ca="1">INDIRECT("X51")+INDIRECT("AF51")+INDIRECT("AN51")+INDIRECT("AV51")+INDIRECT("BD51")+INDIRECT("BL51")</f>
        <v>0</v>
      </c>
      <c r="K51" s="6">
        <f ca="1">INDIRECT("Y51")+INDIRECT("AG51")+INDIRECT("AO51")+INDIRECT("AW51")+INDIRECT("BE51")+INDIRECT("BM51")</f>
        <v>0</v>
      </c>
      <c r="L51" s="6">
        <f ca="1">INDIRECT("Z51")+INDIRECT("AH51")+INDIRECT("AP51")+INDIRECT("AX51")+INDIRECT("BF51")+INDIRECT("BN51")</f>
        <v>0</v>
      </c>
      <c r="M51" s="6">
        <f ca="1">INDIRECT("AA51")+INDIRECT("AI51")+INDIRECT("AQ51")+INDIRECT("AY51")+INDIRECT("BG51")+INDIRECT("BO51")</f>
        <v>0</v>
      </c>
      <c r="N51" s="7">
        <f ca="1">INDIRECT("T51")+INDIRECT("U51")+INDIRECT("V51")+INDIRECT("W51")+INDIRECT("X51")+INDIRECT("Y51")+INDIRECT("Z51")+INDIRECT("AA51")</f>
        <v>0</v>
      </c>
      <c r="O51" s="6">
        <f ca="1">INDIRECT("AB51")+INDIRECT("AC51")+INDIRECT("AD51")+INDIRECT("AE51")+INDIRECT("AF51")+INDIRECT("AG51")+INDIRECT("AH51")+INDIRECT("AI51")</f>
        <v>0</v>
      </c>
      <c r="P51" s="6">
        <f ca="1">INDIRECT("AJ51")+INDIRECT("AK51")+INDIRECT("AL51")+INDIRECT("AM51")+INDIRECT("AN51")+INDIRECT("AO51")+INDIRECT("AP51")+INDIRECT("AQ51")</f>
        <v>46</v>
      </c>
      <c r="Q51" s="6">
        <f ca="1">INDIRECT("AR51")+INDIRECT("AS51")+INDIRECT("AT51")+INDIRECT("AU51")+INDIRECT("AV51")+INDIRECT("AW51")+INDIRECT("AX51")+INDIRECT("AY51")</f>
        <v>0</v>
      </c>
      <c r="R51" s="6">
        <f ca="1">INDIRECT("AZ51")+INDIRECT("BA51")+INDIRECT("BB51")+INDIRECT("BC51")+INDIRECT("BD51")+INDIRECT("BE51")+INDIRECT("BF51")+INDIRECT("BG51")</f>
        <v>0</v>
      </c>
      <c r="S51" s="6">
        <f ca="1">INDIRECT("BH51")+INDIRECT("BI51")+INDIRECT("BJ51")+INDIRECT("BK51")+INDIRECT("BL51")+INDIRECT("BM51")+INDIRECT("BN51")+INDIRECT("BO51")</f>
        <v>0</v>
      </c>
      <c r="T51" s="28"/>
      <c r="U51" s="29"/>
      <c r="V51" s="29"/>
      <c r="W51" s="29"/>
      <c r="X51" s="29"/>
      <c r="Y51" s="29"/>
      <c r="Z51" s="29"/>
      <c r="AA51" s="29"/>
      <c r="AB51" s="28"/>
      <c r="AC51" s="29"/>
      <c r="AD51" s="29"/>
      <c r="AE51" s="29"/>
      <c r="AF51" s="29"/>
      <c r="AG51" s="29"/>
      <c r="AH51" s="29"/>
      <c r="AI51" s="29"/>
      <c r="AJ51" s="28">
        <v>46</v>
      </c>
      <c r="AK51" s="29"/>
      <c r="AL51" s="29"/>
      <c r="AM51" s="29"/>
      <c r="AN51" s="29"/>
      <c r="AO51" s="29"/>
      <c r="AP51" s="29"/>
      <c r="AQ51" s="29"/>
      <c r="AR51" s="28"/>
      <c r="AS51" s="29"/>
      <c r="AT51" s="29"/>
      <c r="AU51" s="29"/>
      <c r="AV51" s="29"/>
      <c r="AW51" s="29"/>
      <c r="AX51" s="29"/>
      <c r="AY51" s="29"/>
      <c r="AZ51" s="28"/>
      <c r="BA51" s="29"/>
      <c r="BB51" s="29"/>
      <c r="BC51" s="29"/>
      <c r="BD51" s="29"/>
      <c r="BE51" s="29"/>
      <c r="BF51" s="29"/>
      <c r="BG51" s="29"/>
      <c r="BH51" s="28"/>
      <c r="BI51" s="29"/>
      <c r="BJ51" s="29"/>
      <c r="BK51" s="29"/>
      <c r="BL51" s="29"/>
      <c r="BM51" s="29"/>
      <c r="BN51" s="29"/>
      <c r="BO51" s="29"/>
      <c r="BP51" s="9">
        <v>0</v>
      </c>
      <c r="BQ51" s="1" t="s">
        <v>0</v>
      </c>
      <c r="BR51" s="1" t="s">
        <v>0</v>
      </c>
      <c r="BS51" s="1" t="s">
        <v>0</v>
      </c>
      <c r="BT51" s="1" t="s">
        <v>0</v>
      </c>
      <c r="BU51" s="1" t="s">
        <v>0</v>
      </c>
      <c r="BW51" s="1">
        <f ca="1">INDIRECT("T51")+2*INDIRECT("AB51")+3*INDIRECT("AJ51")+4*INDIRECT("AR51")+5*INDIRECT("AZ51")+6*INDIRECT("BH51")</f>
        <v>138</v>
      </c>
      <c r="BX51" s="1">
        <v>138</v>
      </c>
      <c r="BY51" s="1">
        <f ca="1">INDIRECT("U51")+2*INDIRECT("AC51")+3*INDIRECT("AK51")+4*INDIRECT("AS51")+5*INDIRECT("BA51")+6*INDIRECT("BI51")</f>
        <v>0</v>
      </c>
      <c r="BZ51" s="1">
        <v>0</v>
      </c>
      <c r="CA51" s="1">
        <f ca="1">INDIRECT("V51")+2*INDIRECT("AD51")+3*INDIRECT("AL51")+4*INDIRECT("AT51")+5*INDIRECT("BB51")+6*INDIRECT("BJ51")</f>
        <v>0</v>
      </c>
      <c r="CB51" s="1">
        <v>0</v>
      </c>
      <c r="CC51" s="1">
        <f ca="1">INDIRECT("W51")+2*INDIRECT("AE51")+3*INDIRECT("AM51")+4*INDIRECT("AU51")+5*INDIRECT("BC51")+6*INDIRECT("BK51")</f>
        <v>0</v>
      </c>
      <c r="CD51" s="1">
        <v>0</v>
      </c>
      <c r="CE51" s="1">
        <f ca="1">INDIRECT("X51")+2*INDIRECT("AF51")+3*INDIRECT("AN51")+4*INDIRECT("AV51")+5*INDIRECT("BD51")+6*INDIRECT("BL51")</f>
        <v>0</v>
      </c>
      <c r="CF51" s="1">
        <v>0</v>
      </c>
      <c r="CG51" s="1">
        <f ca="1">INDIRECT("Y51")+2*INDIRECT("AG51")+3*INDIRECT("AO51")+4*INDIRECT("AW51")+5*INDIRECT("BE51")+6*INDIRECT("BM51")</f>
        <v>0</v>
      </c>
      <c r="CH51" s="1">
        <v>0</v>
      </c>
      <c r="CI51" s="1">
        <f ca="1">INDIRECT("Z51")+2*INDIRECT("AH51")+3*INDIRECT("AP51")+4*INDIRECT("AX51")+5*INDIRECT("BF51")+6*INDIRECT("BN51")</f>
        <v>0</v>
      </c>
      <c r="CJ51" s="1">
        <v>0</v>
      </c>
      <c r="CK51" s="1">
        <f ca="1">INDIRECT("AA51")+2*INDIRECT("AI51")+3*INDIRECT("AQ51")+4*INDIRECT("AY51")+5*INDIRECT("BG51")+6*INDIRECT("BO51")</f>
        <v>0</v>
      </c>
      <c r="CL51" s="1">
        <v>0</v>
      </c>
      <c r="CM51" s="1">
        <f ca="1">INDIRECT("T51")+2*INDIRECT("U51")+3*INDIRECT("V51")+4*INDIRECT("W51")+5*INDIRECT("X51")+6*INDIRECT("Y51")+7*INDIRECT("Z51")+8*INDIRECT("AA51")</f>
        <v>0</v>
      </c>
      <c r="CN51" s="1">
        <v>0</v>
      </c>
      <c r="CO51" s="1">
        <f ca="1">INDIRECT("AB51")+2*INDIRECT("AC51")+3*INDIRECT("AD51")+4*INDIRECT("AE51")+5*INDIRECT("AF51")+6*INDIRECT("AG51")+7*INDIRECT("AH51")+8*INDIRECT("AI51")</f>
        <v>0</v>
      </c>
      <c r="CP51" s="1">
        <v>0</v>
      </c>
      <c r="CQ51" s="1">
        <f ca="1">INDIRECT("AJ51")+2*INDIRECT("AK51")+3*INDIRECT("AL51")+4*INDIRECT("AM51")+5*INDIRECT("AN51")+6*INDIRECT("AO51")+7*INDIRECT("AP51")+8*INDIRECT("AQ51")</f>
        <v>46</v>
      </c>
      <c r="CR51" s="1">
        <v>46</v>
      </c>
      <c r="CS51" s="1">
        <f ca="1">INDIRECT("AR51")+2*INDIRECT("AS51")+3*INDIRECT("AT51")+4*INDIRECT("AU51")+5*INDIRECT("AV51")+6*INDIRECT("AW51")+7*INDIRECT("AX51")+8*INDIRECT("AY51")</f>
        <v>0</v>
      </c>
      <c r="CT51" s="1">
        <v>0</v>
      </c>
      <c r="CU51" s="1">
        <f ca="1">INDIRECT("AZ51")+2*INDIRECT("BA51")+3*INDIRECT("BB51")+4*INDIRECT("BC51")+5*INDIRECT("BD51")+6*INDIRECT("BE51")+7*INDIRECT("BF51")+8*INDIRECT("BG51")</f>
        <v>0</v>
      </c>
      <c r="CV51" s="1">
        <v>0</v>
      </c>
      <c r="CW51" s="1">
        <f ca="1">INDIRECT("BH51")+2*INDIRECT("BI51")+3*INDIRECT("BJ51")+4*INDIRECT("BK51")+5*INDIRECT("BL51")+6*INDIRECT("BM51")+7*INDIRECT("BN51")+8*INDIRECT("BO51")</f>
        <v>0</v>
      </c>
      <c r="CX51" s="1">
        <v>0</v>
      </c>
    </row>
    <row r="52" spans="1:102" ht="11.25">
      <c r="A52" s="25"/>
      <c r="B52" s="25"/>
      <c r="C52" s="27" t="s">
        <v>91</v>
      </c>
      <c r="D52" s="26" t="s">
        <v>0</v>
      </c>
      <c r="E52" s="1" t="s">
        <v>50</v>
      </c>
      <c r="F52" s="7">
        <f ca="1">INDIRECT("T52")+INDIRECT("AB52")+INDIRECT("AJ52")+INDIRECT("AR52")+INDIRECT("AZ52")+INDIRECT("BH52")</f>
        <v>1942</v>
      </c>
      <c r="G52" s="6">
        <f ca="1">INDIRECT("U52")+INDIRECT("AC52")+INDIRECT("AK52")+INDIRECT("AS52")+INDIRECT("BA52")+INDIRECT("BI52")</f>
        <v>3146</v>
      </c>
      <c r="H52" s="6">
        <f ca="1">INDIRECT("V52")+INDIRECT("AD52")+INDIRECT("AL52")+INDIRECT("AT52")+INDIRECT("BB52")+INDIRECT("BJ52")</f>
        <v>0</v>
      </c>
      <c r="I52" s="6">
        <f ca="1">INDIRECT("W52")+INDIRECT("AE52")+INDIRECT("AM52")+INDIRECT("AU52")+INDIRECT("BC52")+INDIRECT("BK52")</f>
        <v>0</v>
      </c>
      <c r="J52" s="6">
        <f ca="1">INDIRECT("X52")+INDIRECT("AF52")+INDIRECT("AN52")+INDIRECT("AV52")+INDIRECT("BD52")+INDIRECT("BL52")</f>
        <v>0</v>
      </c>
      <c r="K52" s="6">
        <f ca="1">INDIRECT("Y52")+INDIRECT("AG52")+INDIRECT("AO52")+INDIRECT("AW52")+INDIRECT("BE52")+INDIRECT("BM52")</f>
        <v>0</v>
      </c>
      <c r="L52" s="6">
        <f ca="1">INDIRECT("Z52")+INDIRECT("AH52")+INDIRECT("AP52")+INDIRECT("AX52")+INDIRECT("BF52")+INDIRECT("BN52")</f>
        <v>0</v>
      </c>
      <c r="M52" s="6">
        <f ca="1">INDIRECT("AA52")+INDIRECT("AI52")+INDIRECT("AQ52")+INDIRECT("AY52")+INDIRECT("BG52")+INDIRECT("BO52")</f>
        <v>0</v>
      </c>
      <c r="N52" s="7">
        <f ca="1">INDIRECT("T52")+INDIRECT("U52")+INDIRECT("V52")+INDIRECT("W52")+INDIRECT("X52")+INDIRECT("Y52")+INDIRECT("Z52")+INDIRECT("AA52")</f>
        <v>0</v>
      </c>
      <c r="O52" s="6">
        <f ca="1">INDIRECT("AB52")+INDIRECT("AC52")+INDIRECT("AD52")+INDIRECT("AE52")+INDIRECT("AF52")+INDIRECT("AG52")+INDIRECT("AH52")+INDIRECT("AI52")</f>
        <v>0</v>
      </c>
      <c r="P52" s="6">
        <f ca="1">INDIRECT("AJ52")+INDIRECT("AK52")+INDIRECT("AL52")+INDIRECT("AM52")+INDIRECT("AN52")+INDIRECT("AO52")+INDIRECT("AP52")+INDIRECT("AQ52")</f>
        <v>5088</v>
      </c>
      <c r="Q52" s="6">
        <f ca="1">INDIRECT("AR52")+INDIRECT("AS52")+INDIRECT("AT52")+INDIRECT("AU52")+INDIRECT("AV52")+INDIRECT("AW52")+INDIRECT("AX52")+INDIRECT("AY52")</f>
        <v>0</v>
      </c>
      <c r="R52" s="6">
        <f ca="1">INDIRECT("AZ52")+INDIRECT("BA52")+INDIRECT("BB52")+INDIRECT("BC52")+INDIRECT("BD52")+INDIRECT("BE52")+INDIRECT("BF52")+INDIRECT("BG52")</f>
        <v>0</v>
      </c>
      <c r="S52" s="6">
        <f ca="1">INDIRECT("BH52")+INDIRECT("BI52")+INDIRECT("BJ52")+INDIRECT("BK52")+INDIRECT("BL52")+INDIRECT("BM52")+INDIRECT("BN52")+INDIRECT("BO52")</f>
        <v>0</v>
      </c>
      <c r="T52" s="28"/>
      <c r="U52" s="29"/>
      <c r="V52" s="29"/>
      <c r="W52" s="29"/>
      <c r="X52" s="29"/>
      <c r="Y52" s="29"/>
      <c r="Z52" s="29"/>
      <c r="AA52" s="29"/>
      <c r="AB52" s="28"/>
      <c r="AC52" s="29"/>
      <c r="AD52" s="29"/>
      <c r="AE52" s="29"/>
      <c r="AF52" s="29"/>
      <c r="AG52" s="29"/>
      <c r="AH52" s="29"/>
      <c r="AI52" s="29"/>
      <c r="AJ52" s="28">
        <v>1942</v>
      </c>
      <c r="AK52" s="29">
        <v>3146</v>
      </c>
      <c r="AL52" s="29"/>
      <c r="AM52" s="29"/>
      <c r="AN52" s="29"/>
      <c r="AO52" s="29"/>
      <c r="AP52" s="29"/>
      <c r="AQ52" s="29"/>
      <c r="AR52" s="28"/>
      <c r="AS52" s="29"/>
      <c r="AT52" s="29"/>
      <c r="AU52" s="29"/>
      <c r="AV52" s="29"/>
      <c r="AW52" s="29"/>
      <c r="AX52" s="29"/>
      <c r="AY52" s="29"/>
      <c r="AZ52" s="28"/>
      <c r="BA52" s="29"/>
      <c r="BB52" s="29"/>
      <c r="BC52" s="29"/>
      <c r="BD52" s="29"/>
      <c r="BE52" s="29"/>
      <c r="BF52" s="29"/>
      <c r="BG52" s="29"/>
      <c r="BH52" s="28"/>
      <c r="BI52" s="29"/>
      <c r="BJ52" s="29"/>
      <c r="BK52" s="29"/>
      <c r="BL52" s="29"/>
      <c r="BM52" s="29"/>
      <c r="BN52" s="29"/>
      <c r="BO52" s="29"/>
      <c r="BP52" s="9">
        <v>0</v>
      </c>
      <c r="BQ52" s="1" t="s">
        <v>0</v>
      </c>
      <c r="BR52" s="1" t="s">
        <v>0</v>
      </c>
      <c r="BS52" s="1" t="s">
        <v>0</v>
      </c>
      <c r="BT52" s="1" t="s">
        <v>0</v>
      </c>
      <c r="BU52" s="1" t="s">
        <v>0</v>
      </c>
      <c r="BW52" s="1">
        <f ca="1">INDIRECT("T52")+2*INDIRECT("AB52")+3*INDIRECT("AJ52")+4*INDIRECT("AR52")+5*INDIRECT("AZ52")+6*INDIRECT("BH52")</f>
        <v>5826</v>
      </c>
      <c r="BX52" s="1">
        <v>5826</v>
      </c>
      <c r="BY52" s="1">
        <f ca="1">INDIRECT("U52")+2*INDIRECT("AC52")+3*INDIRECT("AK52")+4*INDIRECT("AS52")+5*INDIRECT("BA52")+6*INDIRECT("BI52")</f>
        <v>9438</v>
      </c>
      <c r="BZ52" s="1">
        <v>9438</v>
      </c>
      <c r="CA52" s="1">
        <f ca="1">INDIRECT("V52")+2*INDIRECT("AD52")+3*INDIRECT("AL52")+4*INDIRECT("AT52")+5*INDIRECT("BB52")+6*INDIRECT("BJ52")</f>
        <v>0</v>
      </c>
      <c r="CB52" s="1">
        <v>0</v>
      </c>
      <c r="CC52" s="1">
        <f ca="1">INDIRECT("W52")+2*INDIRECT("AE52")+3*INDIRECT("AM52")+4*INDIRECT("AU52")+5*INDIRECT("BC52")+6*INDIRECT("BK52")</f>
        <v>0</v>
      </c>
      <c r="CD52" s="1">
        <v>0</v>
      </c>
      <c r="CE52" s="1">
        <f ca="1">INDIRECT("X52")+2*INDIRECT("AF52")+3*INDIRECT("AN52")+4*INDIRECT("AV52")+5*INDIRECT("BD52")+6*INDIRECT("BL52")</f>
        <v>0</v>
      </c>
      <c r="CF52" s="1">
        <v>0</v>
      </c>
      <c r="CG52" s="1">
        <f ca="1">INDIRECT("Y52")+2*INDIRECT("AG52")+3*INDIRECT("AO52")+4*INDIRECT("AW52")+5*INDIRECT("BE52")+6*INDIRECT("BM52")</f>
        <v>0</v>
      </c>
      <c r="CH52" s="1">
        <v>0</v>
      </c>
      <c r="CI52" s="1">
        <f ca="1">INDIRECT("Z52")+2*INDIRECT("AH52")+3*INDIRECT("AP52")+4*INDIRECT("AX52")+5*INDIRECT("BF52")+6*INDIRECT("BN52")</f>
        <v>0</v>
      </c>
      <c r="CJ52" s="1">
        <v>0</v>
      </c>
      <c r="CK52" s="1">
        <f ca="1">INDIRECT("AA52")+2*INDIRECT("AI52")+3*INDIRECT("AQ52")+4*INDIRECT("AY52")+5*INDIRECT("BG52")+6*INDIRECT("BO52")</f>
        <v>0</v>
      </c>
      <c r="CL52" s="1">
        <v>0</v>
      </c>
      <c r="CM52" s="1">
        <f ca="1">INDIRECT("T52")+2*INDIRECT("U52")+3*INDIRECT("V52")+4*INDIRECT("W52")+5*INDIRECT("X52")+6*INDIRECT("Y52")+7*INDIRECT("Z52")+8*INDIRECT("AA52")</f>
        <v>0</v>
      </c>
      <c r="CN52" s="1">
        <v>0</v>
      </c>
      <c r="CO52" s="1">
        <f ca="1">INDIRECT("AB52")+2*INDIRECT("AC52")+3*INDIRECT("AD52")+4*INDIRECT("AE52")+5*INDIRECT("AF52")+6*INDIRECT("AG52")+7*INDIRECT("AH52")+8*INDIRECT("AI52")</f>
        <v>0</v>
      </c>
      <c r="CP52" s="1">
        <v>0</v>
      </c>
      <c r="CQ52" s="1">
        <f ca="1">INDIRECT("AJ52")+2*INDIRECT("AK52")+3*INDIRECT("AL52")+4*INDIRECT("AM52")+5*INDIRECT("AN52")+6*INDIRECT("AO52")+7*INDIRECT("AP52")+8*INDIRECT("AQ52")</f>
        <v>8234</v>
      </c>
      <c r="CR52" s="1">
        <v>8234</v>
      </c>
      <c r="CS52" s="1">
        <f ca="1">INDIRECT("AR52")+2*INDIRECT("AS52")+3*INDIRECT("AT52")+4*INDIRECT("AU52")+5*INDIRECT("AV52")+6*INDIRECT("AW52")+7*INDIRECT("AX52")+8*INDIRECT("AY52")</f>
        <v>0</v>
      </c>
      <c r="CT52" s="1">
        <v>0</v>
      </c>
      <c r="CU52" s="1">
        <f ca="1">INDIRECT("AZ52")+2*INDIRECT("BA52")+3*INDIRECT("BB52")+4*INDIRECT("BC52")+5*INDIRECT("BD52")+6*INDIRECT("BE52")+7*INDIRECT("BF52")+8*INDIRECT("BG52")</f>
        <v>0</v>
      </c>
      <c r="CV52" s="1">
        <v>0</v>
      </c>
      <c r="CW52" s="1">
        <f ca="1">INDIRECT("BH52")+2*INDIRECT("BI52")+3*INDIRECT("BJ52")+4*INDIRECT("BK52")+5*INDIRECT("BL52")+6*INDIRECT("BM52")+7*INDIRECT("BN52")+8*INDIRECT("BO52")</f>
        <v>0</v>
      </c>
      <c r="CX52" s="1">
        <v>0</v>
      </c>
    </row>
    <row r="53" spans="1:102" ht="11.25">
      <c r="A53" s="1" t="s">
        <v>0</v>
      </c>
      <c r="B53" s="1" t="s">
        <v>0</v>
      </c>
      <c r="C53" s="1" t="s">
        <v>0</v>
      </c>
      <c r="D53" s="1" t="s">
        <v>0</v>
      </c>
      <c r="E53" s="1" t="s">
        <v>17</v>
      </c>
      <c r="F53" s="7">
        <f ca="1">INDIRECT("T53")+INDIRECT("AB53")+INDIRECT("AJ53")+INDIRECT("AR53")+INDIRECT("AZ53")+INDIRECT("BH53")</f>
        <v>0</v>
      </c>
      <c r="G53" s="6">
        <f ca="1">INDIRECT("U53")+INDIRECT("AC53")+INDIRECT("AK53")+INDIRECT("AS53")+INDIRECT("BA53")+INDIRECT("BI53")</f>
        <v>0</v>
      </c>
      <c r="H53" s="6">
        <f ca="1">INDIRECT("V53")+INDIRECT("AD53")+INDIRECT("AL53")+INDIRECT("AT53")+INDIRECT("BB53")+INDIRECT("BJ53")</f>
        <v>0</v>
      </c>
      <c r="I53" s="6">
        <f ca="1">INDIRECT("W53")+INDIRECT("AE53")+INDIRECT("AM53")+INDIRECT("AU53")+INDIRECT("BC53")+INDIRECT("BK53")</f>
        <v>1760</v>
      </c>
      <c r="J53" s="6">
        <f ca="1">INDIRECT("X53")+INDIRECT("AF53")+INDIRECT("AN53")+INDIRECT("AV53")+INDIRECT("BD53")+INDIRECT("BL53")</f>
        <v>401</v>
      </c>
      <c r="K53" s="6">
        <f ca="1">INDIRECT("Y53")+INDIRECT("AG53")+INDIRECT("AO53")+INDIRECT("AW53")+INDIRECT("BE53")+INDIRECT("BM53")</f>
        <v>112270</v>
      </c>
      <c r="L53" s="6">
        <f ca="1">INDIRECT("Z53")+INDIRECT("AH53")+INDIRECT("AP53")+INDIRECT("AX53")+INDIRECT("BF53")+INDIRECT("BN53")</f>
        <v>0</v>
      </c>
      <c r="M53" s="6">
        <f ca="1">INDIRECT("AA53")+INDIRECT("AI53")+INDIRECT("AQ53")+INDIRECT("AY53")+INDIRECT("BG53")+INDIRECT("BO53")</f>
        <v>0</v>
      </c>
      <c r="N53" s="7">
        <f ca="1">INDIRECT("T53")+INDIRECT("U53")+INDIRECT("V53")+INDIRECT("W53")+INDIRECT("X53")+INDIRECT("Y53")+INDIRECT("Z53")+INDIRECT("AA53")</f>
        <v>40</v>
      </c>
      <c r="O53" s="6">
        <f ca="1">INDIRECT("AB53")+INDIRECT("AC53")+INDIRECT("AD53")+INDIRECT("AE53")+INDIRECT("AF53")+INDIRECT("AG53")+INDIRECT("AH53")+INDIRECT("AI53")</f>
        <v>108901</v>
      </c>
      <c r="P53" s="6">
        <f ca="1">INDIRECT("AJ53")+INDIRECT("AK53")+INDIRECT("AL53")+INDIRECT("AM53")+INDIRECT("AN53")+INDIRECT("AO53")+INDIRECT("AP53")+INDIRECT("AQ53")</f>
        <v>0</v>
      </c>
      <c r="Q53" s="6">
        <f ca="1">INDIRECT("AR53")+INDIRECT("AS53")+INDIRECT("AT53")+INDIRECT("AU53")+INDIRECT("AV53")+INDIRECT("AW53")+INDIRECT("AX53")+INDIRECT("AY53")</f>
        <v>1760</v>
      </c>
      <c r="R53" s="6">
        <f ca="1">INDIRECT("AZ53")+INDIRECT("BA53")+INDIRECT("BB53")+INDIRECT("BC53")+INDIRECT("BD53")+INDIRECT("BE53")+INDIRECT("BF53")+INDIRECT("BG53")</f>
        <v>361</v>
      </c>
      <c r="S53" s="6">
        <f ca="1">INDIRECT("BH53")+INDIRECT("BI53")+INDIRECT("BJ53")+INDIRECT("BK53")+INDIRECT("BL53")+INDIRECT("BM53")+INDIRECT("BN53")+INDIRECT("BO53")</f>
        <v>3369</v>
      </c>
      <c r="T53" s="28"/>
      <c r="U53" s="29"/>
      <c r="V53" s="29"/>
      <c r="W53" s="29"/>
      <c r="X53" s="29">
        <v>40</v>
      </c>
      <c r="Y53" s="29"/>
      <c r="Z53" s="29"/>
      <c r="AA53" s="29"/>
      <c r="AB53" s="28"/>
      <c r="AC53" s="29"/>
      <c r="AD53" s="29"/>
      <c r="AE53" s="29"/>
      <c r="AF53" s="29"/>
      <c r="AG53" s="29">
        <v>108901</v>
      </c>
      <c r="AH53" s="29"/>
      <c r="AI53" s="29"/>
      <c r="AJ53" s="28"/>
      <c r="AK53" s="29"/>
      <c r="AL53" s="29"/>
      <c r="AM53" s="29"/>
      <c r="AN53" s="29"/>
      <c r="AO53" s="29"/>
      <c r="AP53" s="29"/>
      <c r="AQ53" s="29"/>
      <c r="AR53" s="28"/>
      <c r="AS53" s="29"/>
      <c r="AT53" s="29"/>
      <c r="AU53" s="29">
        <v>1760</v>
      </c>
      <c r="AV53" s="29"/>
      <c r="AW53" s="29"/>
      <c r="AX53" s="29"/>
      <c r="AY53" s="29"/>
      <c r="AZ53" s="28"/>
      <c r="BA53" s="29"/>
      <c r="BB53" s="29"/>
      <c r="BC53" s="29"/>
      <c r="BD53" s="29">
        <v>361</v>
      </c>
      <c r="BE53" s="29"/>
      <c r="BF53" s="29"/>
      <c r="BG53" s="29"/>
      <c r="BH53" s="28"/>
      <c r="BI53" s="29"/>
      <c r="BJ53" s="29"/>
      <c r="BK53" s="29"/>
      <c r="BL53" s="29"/>
      <c r="BM53" s="29">
        <v>3369</v>
      </c>
      <c r="BN53" s="29"/>
      <c r="BO53" s="29"/>
      <c r="BP53" s="9">
        <v>0</v>
      </c>
      <c r="BQ53" s="1" t="s">
        <v>0</v>
      </c>
      <c r="BR53" s="1" t="s">
        <v>0</v>
      </c>
      <c r="BS53" s="1" t="s">
        <v>0</v>
      </c>
      <c r="BT53" s="1" t="s">
        <v>0</v>
      </c>
      <c r="BU53" s="1" t="s">
        <v>0</v>
      </c>
      <c r="BW53" s="1">
        <f ca="1">INDIRECT("T53")+2*INDIRECT("AB53")+3*INDIRECT("AJ53")+4*INDIRECT("AR53")+5*INDIRECT("AZ53")+6*INDIRECT("BH53")</f>
        <v>0</v>
      </c>
      <c r="BX53" s="1">
        <v>0</v>
      </c>
      <c r="BY53" s="1">
        <f ca="1">INDIRECT("U53")+2*INDIRECT("AC53")+3*INDIRECT("AK53")+4*INDIRECT("AS53")+5*INDIRECT("BA53")+6*INDIRECT("BI53")</f>
        <v>0</v>
      </c>
      <c r="BZ53" s="1">
        <v>0</v>
      </c>
      <c r="CA53" s="1">
        <f ca="1">INDIRECT("V53")+2*INDIRECT("AD53")+3*INDIRECT("AL53")+4*INDIRECT("AT53")+5*INDIRECT("BB53")+6*INDIRECT("BJ53")</f>
        <v>0</v>
      </c>
      <c r="CB53" s="1">
        <v>0</v>
      </c>
      <c r="CC53" s="1">
        <f ca="1">INDIRECT("W53")+2*INDIRECT("AE53")+3*INDIRECT("AM53")+4*INDIRECT("AU53")+5*INDIRECT("BC53")+6*INDIRECT("BK53")</f>
        <v>7040</v>
      </c>
      <c r="CD53" s="1">
        <v>7040</v>
      </c>
      <c r="CE53" s="1">
        <f ca="1">INDIRECT("X53")+2*INDIRECT("AF53")+3*INDIRECT("AN53")+4*INDIRECT("AV53")+5*INDIRECT("BD53")+6*INDIRECT("BL53")</f>
        <v>1845</v>
      </c>
      <c r="CF53" s="1">
        <v>1845</v>
      </c>
      <c r="CG53" s="1">
        <f ca="1">INDIRECT("Y53")+2*INDIRECT("AG53")+3*INDIRECT("AO53")+4*INDIRECT("AW53")+5*INDIRECT("BE53")+6*INDIRECT("BM53")</f>
        <v>238016</v>
      </c>
      <c r="CH53" s="1">
        <v>238016</v>
      </c>
      <c r="CI53" s="1">
        <f ca="1">INDIRECT("Z53")+2*INDIRECT("AH53")+3*INDIRECT("AP53")+4*INDIRECT("AX53")+5*INDIRECT("BF53")+6*INDIRECT("BN53")</f>
        <v>0</v>
      </c>
      <c r="CJ53" s="1">
        <v>0</v>
      </c>
      <c r="CK53" s="1">
        <f ca="1">INDIRECT("AA53")+2*INDIRECT("AI53")+3*INDIRECT("AQ53")+4*INDIRECT("AY53")+5*INDIRECT("BG53")+6*INDIRECT("BO53")</f>
        <v>0</v>
      </c>
      <c r="CL53" s="1">
        <v>0</v>
      </c>
      <c r="CM53" s="1">
        <f ca="1">INDIRECT("T53")+2*INDIRECT("U53")+3*INDIRECT("V53")+4*INDIRECT("W53")+5*INDIRECT("X53")+6*INDIRECT("Y53")+7*INDIRECT("Z53")+8*INDIRECT("AA53")</f>
        <v>200</v>
      </c>
      <c r="CN53" s="1">
        <v>200</v>
      </c>
      <c r="CO53" s="1">
        <f ca="1">INDIRECT("AB53")+2*INDIRECT("AC53")+3*INDIRECT("AD53")+4*INDIRECT("AE53")+5*INDIRECT("AF53")+6*INDIRECT("AG53")+7*INDIRECT("AH53")+8*INDIRECT("AI53")</f>
        <v>653406</v>
      </c>
      <c r="CP53" s="1">
        <v>653406</v>
      </c>
      <c r="CQ53" s="1">
        <f ca="1">INDIRECT("AJ53")+2*INDIRECT("AK53")+3*INDIRECT("AL53")+4*INDIRECT("AM53")+5*INDIRECT("AN53")+6*INDIRECT("AO53")+7*INDIRECT("AP53")+8*INDIRECT("AQ53")</f>
        <v>0</v>
      </c>
      <c r="CR53" s="1">
        <v>0</v>
      </c>
      <c r="CS53" s="1">
        <f ca="1">INDIRECT("AR53")+2*INDIRECT("AS53")+3*INDIRECT("AT53")+4*INDIRECT("AU53")+5*INDIRECT("AV53")+6*INDIRECT("AW53")+7*INDIRECT("AX53")+8*INDIRECT("AY53")</f>
        <v>7040</v>
      </c>
      <c r="CT53" s="1">
        <v>7040</v>
      </c>
      <c r="CU53" s="1">
        <f ca="1">INDIRECT("AZ53")+2*INDIRECT("BA53")+3*INDIRECT("BB53")+4*INDIRECT("BC53")+5*INDIRECT("BD53")+6*INDIRECT("BE53")+7*INDIRECT("BF53")+8*INDIRECT("BG53")</f>
        <v>1805</v>
      </c>
      <c r="CV53" s="1">
        <v>1805</v>
      </c>
      <c r="CW53" s="1">
        <f ca="1">INDIRECT("BH53")+2*INDIRECT("BI53")+3*INDIRECT("BJ53")+4*INDIRECT("BK53")+5*INDIRECT("BL53")+6*INDIRECT("BM53")+7*INDIRECT("BN53")+8*INDIRECT("BO53")</f>
        <v>20214</v>
      </c>
      <c r="CX53" s="1">
        <v>20214</v>
      </c>
    </row>
    <row r="54" spans="1:73" ht="11.25">
      <c r="A54" s="1" t="s">
        <v>0</v>
      </c>
      <c r="B54" s="1" t="s">
        <v>0</v>
      </c>
      <c r="C54" s="1" t="s">
        <v>0</v>
      </c>
      <c r="D54" s="1" t="s">
        <v>0</v>
      </c>
      <c r="E54" s="1" t="s">
        <v>7</v>
      </c>
      <c r="F54" s="7">
        <f>SUM(F50:F53)</f>
        <v>2138</v>
      </c>
      <c r="G54" s="6">
        <f>SUM(G50:G53)</f>
        <v>3146</v>
      </c>
      <c r="H54" s="6">
        <f>SUM(H50:H53)</f>
        <v>0</v>
      </c>
      <c r="I54" s="6">
        <f>SUM(I50:I53)</f>
        <v>1760</v>
      </c>
      <c r="J54" s="6">
        <f>SUM(J50:J53)</f>
        <v>401</v>
      </c>
      <c r="K54" s="6">
        <f>SUM(K50:K53)</f>
        <v>112270</v>
      </c>
      <c r="L54" s="6">
        <f>SUM(L50:L53)</f>
        <v>0</v>
      </c>
      <c r="M54" s="6">
        <f>SUM(M50:M53)</f>
        <v>0</v>
      </c>
      <c r="N54" s="7">
        <f>SUM(N50:N53)</f>
        <v>40</v>
      </c>
      <c r="O54" s="6">
        <f>SUM(O50:O53)</f>
        <v>108901</v>
      </c>
      <c r="P54" s="6">
        <f>SUM(P50:P53)</f>
        <v>5284</v>
      </c>
      <c r="Q54" s="6">
        <f>SUM(Q50:Q53)</f>
        <v>1760</v>
      </c>
      <c r="R54" s="6">
        <f>SUM(R50:R53)</f>
        <v>361</v>
      </c>
      <c r="S54" s="6">
        <f>SUM(S50:S53)</f>
        <v>3369</v>
      </c>
      <c r="T54" s="8"/>
      <c r="U54" s="5"/>
      <c r="V54" s="5"/>
      <c r="W54" s="5"/>
      <c r="X54" s="5"/>
      <c r="Y54" s="5"/>
      <c r="Z54" s="5"/>
      <c r="AA54" s="5"/>
      <c r="AB54" s="8"/>
      <c r="AC54" s="5"/>
      <c r="AD54" s="5"/>
      <c r="AE54" s="5"/>
      <c r="AF54" s="5"/>
      <c r="AG54" s="5"/>
      <c r="AH54" s="5"/>
      <c r="AI54" s="5"/>
      <c r="AJ54" s="8"/>
      <c r="AK54" s="5"/>
      <c r="AL54" s="5"/>
      <c r="AM54" s="5"/>
      <c r="AN54" s="5"/>
      <c r="AO54" s="5"/>
      <c r="AP54" s="5"/>
      <c r="AQ54" s="5"/>
      <c r="AR54" s="8"/>
      <c r="AS54" s="5"/>
      <c r="AT54" s="5"/>
      <c r="AU54" s="5"/>
      <c r="AV54" s="5"/>
      <c r="AW54" s="5"/>
      <c r="AX54" s="5"/>
      <c r="AY54" s="5"/>
      <c r="AZ54" s="8"/>
      <c r="BA54" s="5"/>
      <c r="BB54" s="5"/>
      <c r="BC54" s="5"/>
      <c r="BD54" s="5"/>
      <c r="BE54" s="5"/>
      <c r="BF54" s="5"/>
      <c r="BG54" s="5"/>
      <c r="BH54" s="8"/>
      <c r="BI54" s="5"/>
      <c r="BJ54" s="5"/>
      <c r="BK54" s="5"/>
      <c r="BL54" s="5"/>
      <c r="BM54" s="5"/>
      <c r="BN54" s="5"/>
      <c r="BO54" s="5"/>
      <c r="BP54" s="9">
        <v>0</v>
      </c>
      <c r="BQ54" s="1" t="s">
        <v>0</v>
      </c>
      <c r="BR54" s="1" t="s">
        <v>0</v>
      </c>
      <c r="BS54" s="1" t="s">
        <v>0</v>
      </c>
      <c r="BT54" s="1" t="s">
        <v>0</v>
      </c>
      <c r="BU54" s="1" t="s">
        <v>0</v>
      </c>
    </row>
    <row r="55" spans="3:73" ht="11.25">
      <c r="C55" s="1" t="s">
        <v>0</v>
      </c>
      <c r="D55" s="1" t="s">
        <v>0</v>
      </c>
      <c r="E55" s="1" t="s">
        <v>0</v>
      </c>
      <c r="F55" s="7"/>
      <c r="G55" s="6"/>
      <c r="H55" s="6"/>
      <c r="I55" s="6"/>
      <c r="J55" s="6"/>
      <c r="K55" s="6"/>
      <c r="L55" s="6"/>
      <c r="M55" s="6"/>
      <c r="N55" s="7"/>
      <c r="O55" s="6"/>
      <c r="P55" s="6"/>
      <c r="Q55" s="6"/>
      <c r="R55" s="6"/>
      <c r="S55" s="6"/>
      <c r="T55" s="8"/>
      <c r="U55" s="5"/>
      <c r="V55" s="5"/>
      <c r="W55" s="5"/>
      <c r="X55" s="5"/>
      <c r="Y55" s="5"/>
      <c r="Z55" s="5"/>
      <c r="AA55" s="5"/>
      <c r="AB55" s="8"/>
      <c r="AC55" s="5"/>
      <c r="AD55" s="5"/>
      <c r="AE55" s="5"/>
      <c r="AF55" s="5"/>
      <c r="AG55" s="5"/>
      <c r="AH55" s="5"/>
      <c r="AI55" s="5"/>
      <c r="AJ55" s="8"/>
      <c r="AK55" s="5"/>
      <c r="AL55" s="5"/>
      <c r="AM55" s="5"/>
      <c r="AN55" s="5"/>
      <c r="AO55" s="5"/>
      <c r="AP55" s="5"/>
      <c r="AQ55" s="5"/>
      <c r="AR55" s="8"/>
      <c r="AS55" s="5"/>
      <c r="AT55" s="5"/>
      <c r="AU55" s="5"/>
      <c r="AV55" s="5"/>
      <c r="AW55" s="5"/>
      <c r="AX55" s="5"/>
      <c r="AY55" s="5"/>
      <c r="AZ55" s="8"/>
      <c r="BA55" s="5"/>
      <c r="BB55" s="5"/>
      <c r="BC55" s="5"/>
      <c r="BD55" s="5"/>
      <c r="BE55" s="5"/>
      <c r="BF55" s="5"/>
      <c r="BG55" s="5"/>
      <c r="BH55" s="8"/>
      <c r="BI55" s="5"/>
      <c r="BJ55" s="5"/>
      <c r="BK55" s="5"/>
      <c r="BL55" s="5"/>
      <c r="BM55" s="5"/>
      <c r="BN55" s="5"/>
      <c r="BO55" s="5"/>
      <c r="BP55" s="9"/>
      <c r="BT55" s="1" t="s">
        <v>0</v>
      </c>
      <c r="BU55" s="1" t="s">
        <v>0</v>
      </c>
    </row>
    <row r="56" spans="1:102" ht="11.25">
      <c r="A56" s="30" t="s">
        <v>1</v>
      </c>
      <c r="B56" s="31" t="str">
        <f>HYPERLINK("http://www.dot.ca.gov/hq/transprog/stip2004/ff_sheets/02-6650.xls","6650")</f>
        <v>6650</v>
      </c>
      <c r="C56" s="30" t="s">
        <v>45</v>
      </c>
      <c r="D56" s="30" t="s">
        <v>41</v>
      </c>
      <c r="E56" s="30" t="s">
        <v>3</v>
      </c>
      <c r="F56" s="32">
        <f ca="1">INDIRECT("T56")+INDIRECT("AB56")+INDIRECT("AJ56")+INDIRECT("AR56")+INDIRECT("AZ56")+INDIRECT("BH56")</f>
        <v>400</v>
      </c>
      <c r="G56" s="33">
        <f ca="1">INDIRECT("U56")+INDIRECT("AC56")+INDIRECT("AK56")+INDIRECT("AS56")+INDIRECT("BA56")+INDIRECT("BI56")</f>
        <v>665</v>
      </c>
      <c r="H56" s="33">
        <f ca="1">INDIRECT("V56")+INDIRECT("AD56")+INDIRECT("AL56")+INDIRECT("AT56")+INDIRECT("BB56")+INDIRECT("BJ56")</f>
        <v>244</v>
      </c>
      <c r="I56" s="33">
        <f ca="1">INDIRECT("W56")+INDIRECT("AE56")+INDIRECT("AM56")+INDIRECT("AU56")+INDIRECT("BC56")+INDIRECT("BK56")</f>
        <v>0</v>
      </c>
      <c r="J56" s="33">
        <f ca="1">INDIRECT("X56")+INDIRECT("AF56")+INDIRECT("AN56")+INDIRECT("AV56")+INDIRECT("BD56")+INDIRECT("BL56")</f>
        <v>0</v>
      </c>
      <c r="K56" s="33">
        <f ca="1">INDIRECT("Y56")+INDIRECT("AG56")+INDIRECT("AO56")+INDIRECT("AW56")+INDIRECT("BE56")+INDIRECT("BM56")</f>
        <v>13720</v>
      </c>
      <c r="L56" s="33">
        <f ca="1">INDIRECT("Z56")+INDIRECT("AH56")+INDIRECT("AP56")+INDIRECT("AX56")+INDIRECT("BF56")+INDIRECT("BN56")</f>
        <v>0</v>
      </c>
      <c r="M56" s="33">
        <f ca="1">INDIRECT("AA56")+INDIRECT("AI56")+INDIRECT("AQ56")+INDIRECT("AY56")+INDIRECT("BG56")+INDIRECT("BO56")</f>
        <v>0</v>
      </c>
      <c r="N56" s="32">
        <f ca="1">INDIRECT("T56")+INDIRECT("U56")+INDIRECT("V56")+INDIRECT("W56")+INDIRECT("X56")+INDIRECT("Y56")+INDIRECT("Z56")+INDIRECT("AA56")</f>
        <v>177</v>
      </c>
      <c r="O56" s="33">
        <f ca="1">INDIRECT("AB56")+INDIRECT("AC56")+INDIRECT("AD56")+INDIRECT("AE56")+INDIRECT("AF56")+INDIRECT("AG56")+INDIRECT("AH56")+INDIRECT("AI56")</f>
        <v>12815</v>
      </c>
      <c r="P56" s="33">
        <f ca="1">INDIRECT("AJ56")+INDIRECT("AK56")+INDIRECT("AL56")+INDIRECT("AM56")+INDIRECT("AN56")+INDIRECT("AO56")+INDIRECT("AP56")+INDIRECT("AQ56")</f>
        <v>400</v>
      </c>
      <c r="Q56" s="33">
        <f ca="1">INDIRECT("AR56")+INDIRECT("AS56")+INDIRECT("AT56")+INDIRECT("AU56")+INDIRECT("AV56")+INDIRECT("AW56")+INDIRECT("AX56")+INDIRECT("AY56")</f>
        <v>665</v>
      </c>
      <c r="R56" s="33">
        <f ca="1">INDIRECT("AZ56")+INDIRECT("BA56")+INDIRECT("BB56")+INDIRECT("BC56")+INDIRECT("BD56")+INDIRECT("BE56")+INDIRECT("BF56")+INDIRECT("BG56")</f>
        <v>67</v>
      </c>
      <c r="S56" s="33">
        <f ca="1">INDIRECT("BH56")+INDIRECT("BI56")+INDIRECT("BJ56")+INDIRECT("BK56")+INDIRECT("BL56")+INDIRECT("BM56")+INDIRECT("BN56")+INDIRECT("BO56")</f>
        <v>905</v>
      </c>
      <c r="T56" s="34"/>
      <c r="U56" s="35"/>
      <c r="V56" s="35">
        <v>177</v>
      </c>
      <c r="W56" s="35"/>
      <c r="X56" s="35"/>
      <c r="Y56" s="35"/>
      <c r="Z56" s="35"/>
      <c r="AA56" s="35"/>
      <c r="AB56" s="34"/>
      <c r="AC56" s="35"/>
      <c r="AD56" s="35"/>
      <c r="AE56" s="35"/>
      <c r="AF56" s="35"/>
      <c r="AG56" s="35">
        <v>12815</v>
      </c>
      <c r="AH56" s="35"/>
      <c r="AI56" s="35"/>
      <c r="AJ56" s="34">
        <v>400</v>
      </c>
      <c r="AK56" s="35"/>
      <c r="AL56" s="35"/>
      <c r="AM56" s="35"/>
      <c r="AN56" s="35"/>
      <c r="AO56" s="35"/>
      <c r="AP56" s="35"/>
      <c r="AQ56" s="35"/>
      <c r="AR56" s="34"/>
      <c r="AS56" s="35">
        <v>665</v>
      </c>
      <c r="AT56" s="35"/>
      <c r="AU56" s="35"/>
      <c r="AV56" s="35"/>
      <c r="AW56" s="35"/>
      <c r="AX56" s="35"/>
      <c r="AY56" s="35"/>
      <c r="AZ56" s="34"/>
      <c r="BA56" s="35"/>
      <c r="BB56" s="35">
        <v>67</v>
      </c>
      <c r="BC56" s="35"/>
      <c r="BD56" s="35"/>
      <c r="BE56" s="35"/>
      <c r="BF56" s="35"/>
      <c r="BG56" s="35"/>
      <c r="BH56" s="34"/>
      <c r="BI56" s="35"/>
      <c r="BJ56" s="35"/>
      <c r="BK56" s="35"/>
      <c r="BL56" s="35"/>
      <c r="BM56" s="35">
        <v>905</v>
      </c>
      <c r="BN56" s="35"/>
      <c r="BO56" s="36"/>
      <c r="BP56" s="9">
        <v>11100000054</v>
      </c>
      <c r="BQ56" s="1" t="s">
        <v>3</v>
      </c>
      <c r="BR56" s="1" t="s">
        <v>0</v>
      </c>
      <c r="BS56" s="1" t="s">
        <v>0</v>
      </c>
      <c r="BT56" s="1" t="s">
        <v>0</v>
      </c>
      <c r="BU56" s="1" t="s">
        <v>36</v>
      </c>
      <c r="BW56" s="1">
        <f ca="1">INDIRECT("T56")+2*INDIRECT("AB56")+3*INDIRECT("AJ56")+4*INDIRECT("AR56")+5*INDIRECT("AZ56")+6*INDIRECT("BH56")</f>
        <v>1200</v>
      </c>
      <c r="BX56" s="1">
        <v>1200</v>
      </c>
      <c r="BY56" s="1">
        <f ca="1">INDIRECT("U56")+2*INDIRECT("AC56")+3*INDIRECT("AK56")+4*INDIRECT("AS56")+5*INDIRECT("BA56")+6*INDIRECT("BI56")</f>
        <v>2660</v>
      </c>
      <c r="BZ56" s="1">
        <v>2660</v>
      </c>
      <c r="CA56" s="1">
        <f ca="1">INDIRECT("V56")+2*INDIRECT("AD56")+3*INDIRECT("AL56")+4*INDIRECT("AT56")+5*INDIRECT("BB56")+6*INDIRECT("BJ56")</f>
        <v>512</v>
      </c>
      <c r="CB56" s="1">
        <v>512</v>
      </c>
      <c r="CC56" s="1">
        <f ca="1">INDIRECT("W56")+2*INDIRECT("AE56")+3*INDIRECT("AM56")+4*INDIRECT("AU56")+5*INDIRECT("BC56")+6*INDIRECT("BK56")</f>
        <v>0</v>
      </c>
      <c r="CD56" s="1">
        <v>0</v>
      </c>
      <c r="CE56" s="1">
        <f ca="1">INDIRECT("X56")+2*INDIRECT("AF56")+3*INDIRECT("AN56")+4*INDIRECT("AV56")+5*INDIRECT("BD56")+6*INDIRECT("BL56")</f>
        <v>0</v>
      </c>
      <c r="CF56" s="1">
        <v>0</v>
      </c>
      <c r="CG56" s="1">
        <f ca="1">INDIRECT("Y56")+2*INDIRECT("AG56")+3*INDIRECT("AO56")+4*INDIRECT("AW56")+5*INDIRECT("BE56")+6*INDIRECT("BM56")</f>
        <v>31060</v>
      </c>
      <c r="CH56" s="1">
        <v>31060</v>
      </c>
      <c r="CI56" s="1">
        <f ca="1">INDIRECT("Z56")+2*INDIRECT("AH56")+3*INDIRECT("AP56")+4*INDIRECT("AX56")+5*INDIRECT("BF56")+6*INDIRECT("BN56")</f>
        <v>0</v>
      </c>
      <c r="CJ56" s="1">
        <v>0</v>
      </c>
      <c r="CK56" s="1">
        <f ca="1">INDIRECT("AA56")+2*INDIRECT("AI56")+3*INDIRECT("AQ56")+4*INDIRECT("AY56")+5*INDIRECT("BG56")+6*INDIRECT("BO56")</f>
        <v>0</v>
      </c>
      <c r="CL56" s="1">
        <v>0</v>
      </c>
      <c r="CM56" s="1">
        <f ca="1">INDIRECT("T56")+2*INDIRECT("U56")+3*INDIRECT("V56")+4*INDIRECT("W56")+5*INDIRECT("X56")+6*INDIRECT("Y56")+7*INDIRECT("Z56")+8*INDIRECT("AA56")</f>
        <v>531</v>
      </c>
      <c r="CN56" s="1">
        <v>531</v>
      </c>
      <c r="CO56" s="1">
        <f ca="1">INDIRECT("AB56")+2*INDIRECT("AC56")+3*INDIRECT("AD56")+4*INDIRECT("AE56")+5*INDIRECT("AF56")+6*INDIRECT("AG56")+7*INDIRECT("AH56")+8*INDIRECT("AI56")</f>
        <v>76890</v>
      </c>
      <c r="CP56" s="1">
        <v>76890</v>
      </c>
      <c r="CQ56" s="1">
        <f ca="1">INDIRECT("AJ56")+2*INDIRECT("AK56")+3*INDIRECT("AL56")+4*INDIRECT("AM56")+5*INDIRECT("AN56")+6*INDIRECT("AO56")+7*INDIRECT("AP56")+8*INDIRECT("AQ56")</f>
        <v>400</v>
      </c>
      <c r="CR56" s="1">
        <v>400</v>
      </c>
      <c r="CS56" s="1">
        <f ca="1">INDIRECT("AR56")+2*INDIRECT("AS56")+3*INDIRECT("AT56")+4*INDIRECT("AU56")+5*INDIRECT("AV56")+6*INDIRECT("AW56")+7*INDIRECT("AX56")+8*INDIRECT("AY56")</f>
        <v>1330</v>
      </c>
      <c r="CT56" s="1">
        <v>1330</v>
      </c>
      <c r="CU56" s="1">
        <f ca="1">INDIRECT("AZ56")+2*INDIRECT("BA56")+3*INDIRECT("BB56")+4*INDIRECT("BC56")+5*INDIRECT("BD56")+6*INDIRECT("BE56")+7*INDIRECT("BF56")+8*INDIRECT("BG56")</f>
        <v>201</v>
      </c>
      <c r="CV56" s="1">
        <v>201</v>
      </c>
      <c r="CW56" s="1">
        <f ca="1">INDIRECT("BH56")+2*INDIRECT("BI56")+3*INDIRECT("BJ56")+4*INDIRECT("BK56")+5*INDIRECT("BL56")+6*INDIRECT("BM56")+7*INDIRECT("BN56")+8*INDIRECT("BO56")</f>
        <v>5430</v>
      </c>
      <c r="CX56" s="1">
        <v>5430</v>
      </c>
    </row>
    <row r="57" spans="1:102" ht="11.25">
      <c r="A57" s="1" t="s">
        <v>0</v>
      </c>
      <c r="B57" s="1" t="s">
        <v>51</v>
      </c>
      <c r="C57" s="1" t="s">
        <v>52</v>
      </c>
      <c r="D57" s="1" t="s">
        <v>53</v>
      </c>
      <c r="E57" s="1" t="s">
        <v>50</v>
      </c>
      <c r="F57" s="7">
        <f ca="1">INDIRECT("T57")+INDIRECT("AB57")+INDIRECT("AJ57")+INDIRECT("AR57")+INDIRECT("AZ57")+INDIRECT("BH57")</f>
        <v>400</v>
      </c>
      <c r="G57" s="6">
        <f ca="1">INDIRECT("U57")+INDIRECT("AC57")+INDIRECT("AK57")+INDIRECT("AS57")+INDIRECT("BA57")+INDIRECT("BI57")</f>
        <v>665</v>
      </c>
      <c r="H57" s="6">
        <f ca="1">INDIRECT("V57")+INDIRECT("AD57")+INDIRECT("AL57")+INDIRECT("AT57")+INDIRECT("BB57")+INDIRECT("BJ57")</f>
        <v>244</v>
      </c>
      <c r="I57" s="6">
        <f ca="1">INDIRECT("W57")+INDIRECT("AE57")+INDIRECT("AM57")+INDIRECT("AU57")+INDIRECT("BC57")+INDIRECT("BK57")</f>
        <v>0</v>
      </c>
      <c r="J57" s="6">
        <f ca="1">INDIRECT("X57")+INDIRECT("AF57")+INDIRECT("AN57")+INDIRECT("AV57")+INDIRECT("BD57")+INDIRECT("BL57")</f>
        <v>0</v>
      </c>
      <c r="K57" s="6">
        <f ca="1">INDIRECT("Y57")+INDIRECT("AG57")+INDIRECT("AO57")+INDIRECT("AW57")+INDIRECT("BE57")+INDIRECT("BM57")</f>
        <v>13720</v>
      </c>
      <c r="L57" s="6">
        <f ca="1">INDIRECT("Z57")+INDIRECT("AH57")+INDIRECT("AP57")+INDIRECT("AX57")+INDIRECT("BF57")+INDIRECT("BN57")</f>
        <v>0</v>
      </c>
      <c r="M57" s="6">
        <f ca="1">INDIRECT("AA57")+INDIRECT("AI57")+INDIRECT("AQ57")+INDIRECT("AY57")+INDIRECT("BG57")+INDIRECT("BO57")</f>
        <v>0</v>
      </c>
      <c r="N57" s="7">
        <f ca="1">INDIRECT("T57")+INDIRECT("U57")+INDIRECT("V57")+INDIRECT("W57")+INDIRECT("X57")+INDIRECT("Y57")+INDIRECT("Z57")+INDIRECT("AA57")</f>
        <v>177</v>
      </c>
      <c r="O57" s="6">
        <f ca="1">INDIRECT("AB57")+INDIRECT("AC57")+INDIRECT("AD57")+INDIRECT("AE57")+INDIRECT("AF57")+INDIRECT("AG57")+INDIRECT("AH57")+INDIRECT("AI57")</f>
        <v>12815</v>
      </c>
      <c r="P57" s="6">
        <f ca="1">INDIRECT("AJ57")+INDIRECT("AK57")+INDIRECT("AL57")+INDIRECT("AM57")+INDIRECT("AN57")+INDIRECT("AO57")+INDIRECT("AP57")+INDIRECT("AQ57")</f>
        <v>400</v>
      </c>
      <c r="Q57" s="6">
        <f ca="1">INDIRECT("AR57")+INDIRECT("AS57")+INDIRECT("AT57")+INDIRECT("AU57")+INDIRECT("AV57")+INDIRECT("AW57")+INDIRECT("AX57")+INDIRECT("AY57")</f>
        <v>665</v>
      </c>
      <c r="R57" s="6">
        <f ca="1">INDIRECT("AZ57")+INDIRECT("BA57")+INDIRECT("BB57")+INDIRECT("BC57")+INDIRECT("BD57")+INDIRECT("BE57")+INDIRECT("BF57")+INDIRECT("BG57")</f>
        <v>67</v>
      </c>
      <c r="S57" s="6">
        <f ca="1">INDIRECT("BH57")+INDIRECT("BI57")+INDIRECT("BJ57")+INDIRECT("BK57")+INDIRECT("BL57")+INDIRECT("BM57")+INDIRECT("BN57")+INDIRECT("BO57")</f>
        <v>905</v>
      </c>
      <c r="T57" s="28"/>
      <c r="U57" s="29"/>
      <c r="V57" s="29">
        <v>177</v>
      </c>
      <c r="W57" s="29"/>
      <c r="X57" s="29"/>
      <c r="Y57" s="29"/>
      <c r="Z57" s="29"/>
      <c r="AA57" s="29"/>
      <c r="AB57" s="28"/>
      <c r="AC57" s="29"/>
      <c r="AD57" s="29"/>
      <c r="AE57" s="29"/>
      <c r="AF57" s="29"/>
      <c r="AG57" s="29">
        <v>12815</v>
      </c>
      <c r="AH57" s="29"/>
      <c r="AI57" s="29"/>
      <c r="AJ57" s="28">
        <v>400</v>
      </c>
      <c r="AK57" s="29"/>
      <c r="AL57" s="29"/>
      <c r="AM57" s="29"/>
      <c r="AN57" s="29"/>
      <c r="AO57" s="29"/>
      <c r="AP57" s="29"/>
      <c r="AQ57" s="29"/>
      <c r="AR57" s="28"/>
      <c r="AS57" s="29">
        <v>665</v>
      </c>
      <c r="AT57" s="29"/>
      <c r="AU57" s="29"/>
      <c r="AV57" s="29"/>
      <c r="AW57" s="29"/>
      <c r="AX57" s="29"/>
      <c r="AY57" s="29"/>
      <c r="AZ57" s="28"/>
      <c r="BA57" s="29"/>
      <c r="BB57" s="29">
        <v>67</v>
      </c>
      <c r="BC57" s="29"/>
      <c r="BD57" s="29"/>
      <c r="BE57" s="29"/>
      <c r="BF57" s="29"/>
      <c r="BG57" s="29"/>
      <c r="BH57" s="28"/>
      <c r="BI57" s="29"/>
      <c r="BJ57" s="29"/>
      <c r="BK57" s="29"/>
      <c r="BL57" s="29"/>
      <c r="BM57" s="29">
        <v>905</v>
      </c>
      <c r="BN57" s="29"/>
      <c r="BO57" s="29"/>
      <c r="BP57" s="9">
        <v>0</v>
      </c>
      <c r="BQ57" s="1" t="s">
        <v>0</v>
      </c>
      <c r="BR57" s="1" t="s">
        <v>0</v>
      </c>
      <c r="BS57" s="1" t="s">
        <v>0</v>
      </c>
      <c r="BT57" s="1" t="s">
        <v>0</v>
      </c>
      <c r="BU57" s="1" t="s">
        <v>0</v>
      </c>
      <c r="BW57" s="1">
        <f ca="1">INDIRECT("T57")+2*INDIRECT("AB57")+3*INDIRECT("AJ57")+4*INDIRECT("AR57")+5*INDIRECT("AZ57")+6*INDIRECT("BH57")</f>
        <v>1200</v>
      </c>
      <c r="BX57" s="1">
        <v>1200</v>
      </c>
      <c r="BY57" s="1">
        <f ca="1">INDIRECT("U57")+2*INDIRECT("AC57")+3*INDIRECT("AK57")+4*INDIRECT("AS57")+5*INDIRECT("BA57")+6*INDIRECT("BI57")</f>
        <v>2660</v>
      </c>
      <c r="BZ57" s="1">
        <v>2660</v>
      </c>
      <c r="CA57" s="1">
        <f ca="1">INDIRECT("V57")+2*INDIRECT("AD57")+3*INDIRECT("AL57")+4*INDIRECT("AT57")+5*INDIRECT("BB57")+6*INDIRECT("BJ57")</f>
        <v>512</v>
      </c>
      <c r="CB57" s="1">
        <v>512</v>
      </c>
      <c r="CC57" s="1">
        <f ca="1">INDIRECT("W57")+2*INDIRECT("AE57")+3*INDIRECT("AM57")+4*INDIRECT("AU57")+5*INDIRECT("BC57")+6*INDIRECT("BK57")</f>
        <v>0</v>
      </c>
      <c r="CD57" s="1">
        <v>0</v>
      </c>
      <c r="CE57" s="1">
        <f ca="1">INDIRECT("X57")+2*INDIRECT("AF57")+3*INDIRECT("AN57")+4*INDIRECT("AV57")+5*INDIRECT("BD57")+6*INDIRECT("BL57")</f>
        <v>0</v>
      </c>
      <c r="CF57" s="1">
        <v>0</v>
      </c>
      <c r="CG57" s="1">
        <f ca="1">INDIRECT("Y57")+2*INDIRECT("AG57")+3*INDIRECT("AO57")+4*INDIRECT("AW57")+5*INDIRECT("BE57")+6*INDIRECT("BM57")</f>
        <v>31060</v>
      </c>
      <c r="CH57" s="1">
        <v>31060</v>
      </c>
      <c r="CI57" s="1">
        <f ca="1">INDIRECT("Z57")+2*INDIRECT("AH57")+3*INDIRECT("AP57")+4*INDIRECT("AX57")+5*INDIRECT("BF57")+6*INDIRECT("BN57")</f>
        <v>0</v>
      </c>
      <c r="CJ57" s="1">
        <v>0</v>
      </c>
      <c r="CK57" s="1">
        <f ca="1">INDIRECT("AA57")+2*INDIRECT("AI57")+3*INDIRECT("AQ57")+4*INDIRECT("AY57")+5*INDIRECT("BG57")+6*INDIRECT("BO57")</f>
        <v>0</v>
      </c>
      <c r="CL57" s="1">
        <v>0</v>
      </c>
      <c r="CM57" s="1">
        <f ca="1">INDIRECT("T57")+2*INDIRECT("U57")+3*INDIRECT("V57")+4*INDIRECT("W57")+5*INDIRECT("X57")+6*INDIRECT("Y57")+7*INDIRECT("Z57")+8*INDIRECT("AA57")</f>
        <v>531</v>
      </c>
      <c r="CN57" s="1">
        <v>531</v>
      </c>
      <c r="CO57" s="1">
        <f ca="1">INDIRECT("AB57")+2*INDIRECT("AC57")+3*INDIRECT("AD57")+4*INDIRECT("AE57")+5*INDIRECT("AF57")+6*INDIRECT("AG57")+7*INDIRECT("AH57")+8*INDIRECT("AI57")</f>
        <v>76890</v>
      </c>
      <c r="CP57" s="1">
        <v>76890</v>
      </c>
      <c r="CQ57" s="1">
        <f ca="1">INDIRECT("AJ57")+2*INDIRECT("AK57")+3*INDIRECT("AL57")+4*INDIRECT("AM57")+5*INDIRECT("AN57")+6*INDIRECT("AO57")+7*INDIRECT("AP57")+8*INDIRECT("AQ57")</f>
        <v>400</v>
      </c>
      <c r="CR57" s="1">
        <v>400</v>
      </c>
      <c r="CS57" s="1">
        <f ca="1">INDIRECT("AR57")+2*INDIRECT("AS57")+3*INDIRECT("AT57")+4*INDIRECT("AU57")+5*INDIRECT("AV57")+6*INDIRECT("AW57")+7*INDIRECT("AX57")+8*INDIRECT("AY57")</f>
        <v>1330</v>
      </c>
      <c r="CT57" s="1">
        <v>1330</v>
      </c>
      <c r="CU57" s="1">
        <f ca="1">INDIRECT("AZ57")+2*INDIRECT("BA57")+3*INDIRECT("BB57")+4*INDIRECT("BC57")+5*INDIRECT("BD57")+6*INDIRECT("BE57")+7*INDIRECT("BF57")+8*INDIRECT("BG57")</f>
        <v>201</v>
      </c>
      <c r="CV57" s="1">
        <v>201</v>
      </c>
      <c r="CW57" s="1">
        <f ca="1">INDIRECT("BH57")+2*INDIRECT("BI57")+3*INDIRECT("BJ57")+4*INDIRECT("BK57")+5*INDIRECT("BL57")+6*INDIRECT("BM57")+7*INDIRECT("BN57")+8*INDIRECT("BO57")</f>
        <v>5430</v>
      </c>
      <c r="CX57" s="1">
        <v>5430</v>
      </c>
    </row>
    <row r="58" spans="1:73" ht="11.25">
      <c r="A58" s="25"/>
      <c r="B58" s="25"/>
      <c r="C58" s="27" t="s">
        <v>91</v>
      </c>
      <c r="D58" s="26" t="s">
        <v>0</v>
      </c>
      <c r="E58" s="1" t="s">
        <v>7</v>
      </c>
      <c r="F58" s="7">
        <f>SUM(F56:F57)</f>
        <v>800</v>
      </c>
      <c r="G58" s="6">
        <f>SUM(G56:G57)</f>
        <v>1330</v>
      </c>
      <c r="H58" s="6">
        <f>SUM(H56:H57)</f>
        <v>488</v>
      </c>
      <c r="I58" s="6">
        <f>SUM(I56:I57)</f>
        <v>0</v>
      </c>
      <c r="J58" s="6">
        <f>SUM(J56:J57)</f>
        <v>0</v>
      </c>
      <c r="K58" s="6">
        <f>SUM(K56:K57)</f>
        <v>27440</v>
      </c>
      <c r="L58" s="6">
        <f>SUM(L56:L57)</f>
        <v>0</v>
      </c>
      <c r="M58" s="6">
        <f>SUM(M56:M57)</f>
        <v>0</v>
      </c>
      <c r="N58" s="7">
        <f>SUM(N56:N57)</f>
        <v>354</v>
      </c>
      <c r="O58" s="6">
        <f>SUM(O56:O57)</f>
        <v>25630</v>
      </c>
      <c r="P58" s="6">
        <f>SUM(P56:P57)</f>
        <v>800</v>
      </c>
      <c r="Q58" s="6">
        <f>SUM(Q56:Q57)</f>
        <v>1330</v>
      </c>
      <c r="R58" s="6">
        <f>SUM(R56:R57)</f>
        <v>134</v>
      </c>
      <c r="S58" s="6">
        <f>SUM(S56:S57)</f>
        <v>1810</v>
      </c>
      <c r="T58" s="8"/>
      <c r="U58" s="5"/>
      <c r="V58" s="5"/>
      <c r="W58" s="5"/>
      <c r="X58" s="5"/>
      <c r="Y58" s="5"/>
      <c r="Z58" s="5"/>
      <c r="AA58" s="5"/>
      <c r="AB58" s="8"/>
      <c r="AC58" s="5"/>
      <c r="AD58" s="5"/>
      <c r="AE58" s="5"/>
      <c r="AF58" s="5"/>
      <c r="AG58" s="5"/>
      <c r="AH58" s="5"/>
      <c r="AI58" s="5"/>
      <c r="AJ58" s="8"/>
      <c r="AK58" s="5"/>
      <c r="AL58" s="5"/>
      <c r="AM58" s="5"/>
      <c r="AN58" s="5"/>
      <c r="AO58" s="5"/>
      <c r="AP58" s="5"/>
      <c r="AQ58" s="5"/>
      <c r="AR58" s="8"/>
      <c r="AS58" s="5"/>
      <c r="AT58" s="5"/>
      <c r="AU58" s="5"/>
      <c r="AV58" s="5"/>
      <c r="AW58" s="5"/>
      <c r="AX58" s="5"/>
      <c r="AY58" s="5"/>
      <c r="AZ58" s="8"/>
      <c r="BA58" s="5"/>
      <c r="BB58" s="5"/>
      <c r="BC58" s="5"/>
      <c r="BD58" s="5"/>
      <c r="BE58" s="5"/>
      <c r="BF58" s="5"/>
      <c r="BG58" s="5"/>
      <c r="BH58" s="8"/>
      <c r="BI58" s="5"/>
      <c r="BJ58" s="5"/>
      <c r="BK58" s="5"/>
      <c r="BL58" s="5"/>
      <c r="BM58" s="5"/>
      <c r="BN58" s="5"/>
      <c r="BO58" s="5"/>
      <c r="BP58" s="9">
        <v>0</v>
      </c>
      <c r="BQ58" s="1" t="s">
        <v>0</v>
      </c>
      <c r="BR58" s="1" t="s">
        <v>0</v>
      </c>
      <c r="BS58" s="1" t="s">
        <v>0</v>
      </c>
      <c r="BT58" s="1" t="s">
        <v>0</v>
      </c>
      <c r="BU58" s="1" t="s">
        <v>0</v>
      </c>
    </row>
    <row r="59" spans="3:73" ht="11.25">
      <c r="C59" s="1" t="s">
        <v>0</v>
      </c>
      <c r="D59" s="1" t="s">
        <v>0</v>
      </c>
      <c r="E59" s="1" t="s">
        <v>0</v>
      </c>
      <c r="F59" s="7"/>
      <c r="G59" s="6"/>
      <c r="H59" s="6"/>
      <c r="I59" s="6"/>
      <c r="J59" s="6"/>
      <c r="K59" s="6"/>
      <c r="L59" s="6"/>
      <c r="M59" s="6"/>
      <c r="N59" s="7"/>
      <c r="O59" s="6"/>
      <c r="P59" s="6"/>
      <c r="Q59" s="6"/>
      <c r="R59" s="6"/>
      <c r="S59" s="6"/>
      <c r="T59" s="8"/>
      <c r="U59" s="5"/>
      <c r="V59" s="5"/>
      <c r="W59" s="5"/>
      <c r="X59" s="5"/>
      <c r="Y59" s="5"/>
      <c r="Z59" s="5"/>
      <c r="AA59" s="5"/>
      <c r="AB59" s="8"/>
      <c r="AC59" s="5"/>
      <c r="AD59" s="5"/>
      <c r="AE59" s="5"/>
      <c r="AF59" s="5"/>
      <c r="AG59" s="5"/>
      <c r="AH59" s="5"/>
      <c r="AI59" s="5"/>
      <c r="AJ59" s="8"/>
      <c r="AK59" s="5"/>
      <c r="AL59" s="5"/>
      <c r="AM59" s="5"/>
      <c r="AN59" s="5"/>
      <c r="AO59" s="5"/>
      <c r="AP59" s="5"/>
      <c r="AQ59" s="5"/>
      <c r="AR59" s="8"/>
      <c r="AS59" s="5"/>
      <c r="AT59" s="5"/>
      <c r="AU59" s="5"/>
      <c r="AV59" s="5"/>
      <c r="AW59" s="5"/>
      <c r="AX59" s="5"/>
      <c r="AY59" s="5"/>
      <c r="AZ59" s="8"/>
      <c r="BA59" s="5"/>
      <c r="BB59" s="5"/>
      <c r="BC59" s="5"/>
      <c r="BD59" s="5"/>
      <c r="BE59" s="5"/>
      <c r="BF59" s="5"/>
      <c r="BG59" s="5"/>
      <c r="BH59" s="8"/>
      <c r="BI59" s="5"/>
      <c r="BJ59" s="5"/>
      <c r="BK59" s="5"/>
      <c r="BL59" s="5"/>
      <c r="BM59" s="5"/>
      <c r="BN59" s="5"/>
      <c r="BO59" s="5"/>
      <c r="BP59" s="9"/>
      <c r="BT59" s="1" t="s">
        <v>0</v>
      </c>
      <c r="BU59" s="1" t="s">
        <v>0</v>
      </c>
    </row>
    <row r="60" spans="1:102" ht="11.25">
      <c r="A60" s="30" t="s">
        <v>1</v>
      </c>
      <c r="B60" s="31" t="str">
        <f>HYPERLINK("http://www.dot.ca.gov/hq/transprog/stip2004/ff_sheets/02-3116.xls","3116")</f>
        <v>3116</v>
      </c>
      <c r="C60" s="30" t="s">
        <v>45</v>
      </c>
      <c r="D60" s="30" t="s">
        <v>41</v>
      </c>
      <c r="E60" s="30" t="s">
        <v>3</v>
      </c>
      <c r="F60" s="32">
        <f ca="1">INDIRECT("T60")+INDIRECT("AB60")+INDIRECT("AJ60")+INDIRECT("AR60")+INDIRECT("AZ60")+INDIRECT("BH60")</f>
        <v>0</v>
      </c>
      <c r="G60" s="33">
        <f ca="1">INDIRECT("U60")+INDIRECT("AC60")+INDIRECT("AK60")+INDIRECT("AS60")+INDIRECT("BA60")+INDIRECT("BI60")</f>
        <v>630</v>
      </c>
      <c r="H60" s="33">
        <f ca="1">INDIRECT("V60")+INDIRECT("AD60")+INDIRECT("AL60")+INDIRECT("AT60")+INDIRECT("BB60")+INDIRECT("BJ60")</f>
        <v>164</v>
      </c>
      <c r="I60" s="33">
        <f ca="1">INDIRECT("W60")+INDIRECT("AE60")+INDIRECT("AM60")+INDIRECT("AU60")+INDIRECT("BC60")+INDIRECT("BK60")</f>
        <v>0</v>
      </c>
      <c r="J60" s="33">
        <f ca="1">INDIRECT("X60")+INDIRECT("AF60")+INDIRECT("AN60")+INDIRECT("AV60")+INDIRECT("BD60")+INDIRECT("BL60")</f>
        <v>0</v>
      </c>
      <c r="K60" s="33">
        <f ca="1">INDIRECT("Y60")+INDIRECT("AG60")+INDIRECT("AO60")+INDIRECT("AW60")+INDIRECT("BE60")+INDIRECT("BM60")</f>
        <v>6384</v>
      </c>
      <c r="L60" s="33">
        <f ca="1">INDIRECT("Z60")+INDIRECT("AH60")+INDIRECT("AP60")+INDIRECT("AX60")+INDIRECT("BF60")+INDIRECT("BN60")</f>
        <v>0</v>
      </c>
      <c r="M60" s="33">
        <f ca="1">INDIRECT("AA60")+INDIRECT("AI60")+INDIRECT("AQ60")+INDIRECT("AY60")+INDIRECT("BG60")+INDIRECT("BO60")</f>
        <v>0</v>
      </c>
      <c r="N60" s="32">
        <f ca="1">INDIRECT("T60")+INDIRECT("U60")+INDIRECT("V60")+INDIRECT("W60")+INDIRECT("X60")+INDIRECT("Y60")+INDIRECT("Z60")+INDIRECT("AA60")</f>
        <v>63</v>
      </c>
      <c r="O60" s="33">
        <f ca="1">INDIRECT("AB60")+INDIRECT("AC60")+INDIRECT("AD60")+INDIRECT("AE60")+INDIRECT("AF60")+INDIRECT("AG60")+INDIRECT("AH60")+INDIRECT("AI60")</f>
        <v>5600</v>
      </c>
      <c r="P60" s="33">
        <f ca="1">INDIRECT("AJ60")+INDIRECT("AK60")+INDIRECT("AL60")+INDIRECT("AM60")+INDIRECT("AN60")+INDIRECT("AO60")+INDIRECT("AP60")+INDIRECT("AQ60")</f>
        <v>0</v>
      </c>
      <c r="Q60" s="33">
        <f ca="1">INDIRECT("AR60")+INDIRECT("AS60")+INDIRECT("AT60")+INDIRECT("AU60")+INDIRECT("AV60")+INDIRECT("AW60")+INDIRECT("AX60")+INDIRECT("AY60")</f>
        <v>630</v>
      </c>
      <c r="R60" s="33">
        <f ca="1">INDIRECT("AZ60")+INDIRECT("BA60")+INDIRECT("BB60")+INDIRECT("BC60")+INDIRECT("BD60")+INDIRECT("BE60")+INDIRECT("BF60")+INDIRECT("BG60")</f>
        <v>101</v>
      </c>
      <c r="S60" s="33">
        <f ca="1">INDIRECT("BH60")+INDIRECT("BI60")+INDIRECT("BJ60")+INDIRECT("BK60")+INDIRECT("BL60")+INDIRECT("BM60")+INDIRECT("BN60")+INDIRECT("BO60")</f>
        <v>784</v>
      </c>
      <c r="T60" s="34"/>
      <c r="U60" s="35"/>
      <c r="V60" s="35">
        <v>63</v>
      </c>
      <c r="W60" s="35"/>
      <c r="X60" s="35"/>
      <c r="Y60" s="35"/>
      <c r="Z60" s="35"/>
      <c r="AA60" s="35"/>
      <c r="AB60" s="34"/>
      <c r="AC60" s="35"/>
      <c r="AD60" s="35"/>
      <c r="AE60" s="35"/>
      <c r="AF60" s="35"/>
      <c r="AG60" s="35">
        <v>5600</v>
      </c>
      <c r="AH60" s="35"/>
      <c r="AI60" s="35"/>
      <c r="AJ60" s="34"/>
      <c r="AK60" s="35"/>
      <c r="AL60" s="35"/>
      <c r="AM60" s="35"/>
      <c r="AN60" s="35"/>
      <c r="AO60" s="35"/>
      <c r="AP60" s="35"/>
      <c r="AQ60" s="35"/>
      <c r="AR60" s="34"/>
      <c r="AS60" s="35">
        <v>630</v>
      </c>
      <c r="AT60" s="35"/>
      <c r="AU60" s="35"/>
      <c r="AV60" s="35"/>
      <c r="AW60" s="35"/>
      <c r="AX60" s="35"/>
      <c r="AY60" s="35"/>
      <c r="AZ60" s="34"/>
      <c r="BA60" s="35"/>
      <c r="BB60" s="35">
        <v>101</v>
      </c>
      <c r="BC60" s="35"/>
      <c r="BD60" s="35"/>
      <c r="BE60" s="35"/>
      <c r="BF60" s="35"/>
      <c r="BG60" s="35"/>
      <c r="BH60" s="34"/>
      <c r="BI60" s="35"/>
      <c r="BJ60" s="35"/>
      <c r="BK60" s="35"/>
      <c r="BL60" s="35"/>
      <c r="BM60" s="35">
        <v>784</v>
      </c>
      <c r="BN60" s="35"/>
      <c r="BO60" s="36"/>
      <c r="BP60" s="9">
        <v>11100000092</v>
      </c>
      <c r="BQ60" s="1" t="s">
        <v>3</v>
      </c>
      <c r="BR60" s="1" t="s">
        <v>0</v>
      </c>
      <c r="BS60" s="1" t="s">
        <v>0</v>
      </c>
      <c r="BT60" s="1" t="s">
        <v>0</v>
      </c>
      <c r="BU60" s="1" t="s">
        <v>36</v>
      </c>
      <c r="BW60" s="1">
        <f ca="1">INDIRECT("T60")+2*INDIRECT("AB60")+3*INDIRECT("AJ60")+4*INDIRECT("AR60")+5*INDIRECT("AZ60")+6*INDIRECT("BH60")</f>
        <v>0</v>
      </c>
      <c r="BX60" s="1">
        <v>0</v>
      </c>
      <c r="BY60" s="1">
        <f ca="1">INDIRECT("U60")+2*INDIRECT("AC60")+3*INDIRECT("AK60")+4*INDIRECT("AS60")+5*INDIRECT("BA60")+6*INDIRECT("BI60")</f>
        <v>2520</v>
      </c>
      <c r="BZ60" s="1">
        <v>2520</v>
      </c>
      <c r="CA60" s="1">
        <f ca="1">INDIRECT("V60")+2*INDIRECT("AD60")+3*INDIRECT("AL60")+4*INDIRECT("AT60")+5*INDIRECT("BB60")+6*INDIRECT("BJ60")</f>
        <v>568</v>
      </c>
      <c r="CB60" s="1">
        <v>568</v>
      </c>
      <c r="CC60" s="1">
        <f ca="1">INDIRECT("W60")+2*INDIRECT("AE60")+3*INDIRECT("AM60")+4*INDIRECT("AU60")+5*INDIRECT("BC60")+6*INDIRECT("BK60")</f>
        <v>0</v>
      </c>
      <c r="CD60" s="1">
        <v>0</v>
      </c>
      <c r="CE60" s="1">
        <f ca="1">INDIRECT("X60")+2*INDIRECT("AF60")+3*INDIRECT("AN60")+4*INDIRECT("AV60")+5*INDIRECT("BD60")+6*INDIRECT("BL60")</f>
        <v>0</v>
      </c>
      <c r="CF60" s="1">
        <v>0</v>
      </c>
      <c r="CG60" s="1">
        <f ca="1">INDIRECT("Y60")+2*INDIRECT("AG60")+3*INDIRECT("AO60")+4*INDIRECT("AW60")+5*INDIRECT("BE60")+6*INDIRECT("BM60")</f>
        <v>15904</v>
      </c>
      <c r="CH60" s="1">
        <v>15904</v>
      </c>
      <c r="CI60" s="1">
        <f ca="1">INDIRECT("Z60")+2*INDIRECT("AH60")+3*INDIRECT("AP60")+4*INDIRECT("AX60")+5*INDIRECT("BF60")+6*INDIRECT("BN60")</f>
        <v>0</v>
      </c>
      <c r="CJ60" s="1">
        <v>0</v>
      </c>
      <c r="CK60" s="1">
        <f ca="1">INDIRECT("AA60")+2*INDIRECT("AI60")+3*INDIRECT("AQ60")+4*INDIRECT("AY60")+5*INDIRECT("BG60")+6*INDIRECT("BO60")</f>
        <v>0</v>
      </c>
      <c r="CL60" s="1">
        <v>0</v>
      </c>
      <c r="CM60" s="1">
        <f ca="1">INDIRECT("T60")+2*INDIRECT("U60")+3*INDIRECT("V60")+4*INDIRECT("W60")+5*INDIRECT("X60")+6*INDIRECT("Y60")+7*INDIRECT("Z60")+8*INDIRECT("AA60")</f>
        <v>189</v>
      </c>
      <c r="CN60" s="1">
        <v>189</v>
      </c>
      <c r="CO60" s="1">
        <f ca="1">INDIRECT("AB60")+2*INDIRECT("AC60")+3*INDIRECT("AD60")+4*INDIRECT("AE60")+5*INDIRECT("AF60")+6*INDIRECT("AG60")+7*INDIRECT("AH60")+8*INDIRECT("AI60")</f>
        <v>33600</v>
      </c>
      <c r="CP60" s="1">
        <v>33600</v>
      </c>
      <c r="CQ60" s="1">
        <f ca="1">INDIRECT("AJ60")+2*INDIRECT("AK60")+3*INDIRECT("AL60")+4*INDIRECT("AM60")+5*INDIRECT("AN60")+6*INDIRECT("AO60")+7*INDIRECT("AP60")+8*INDIRECT("AQ60")</f>
        <v>0</v>
      </c>
      <c r="CR60" s="1">
        <v>0</v>
      </c>
      <c r="CS60" s="1">
        <f ca="1">INDIRECT("AR60")+2*INDIRECT("AS60")+3*INDIRECT("AT60")+4*INDIRECT("AU60")+5*INDIRECT("AV60")+6*INDIRECT("AW60")+7*INDIRECT("AX60")+8*INDIRECT("AY60")</f>
        <v>1260</v>
      </c>
      <c r="CT60" s="1">
        <v>1260</v>
      </c>
      <c r="CU60" s="1">
        <f ca="1">INDIRECT("AZ60")+2*INDIRECT("BA60")+3*INDIRECT("BB60")+4*INDIRECT("BC60")+5*INDIRECT("BD60")+6*INDIRECT("BE60")+7*INDIRECT("BF60")+8*INDIRECT("BG60")</f>
        <v>303</v>
      </c>
      <c r="CV60" s="1">
        <v>303</v>
      </c>
      <c r="CW60" s="1">
        <f ca="1">INDIRECT("BH60")+2*INDIRECT("BI60")+3*INDIRECT("BJ60")+4*INDIRECT("BK60")+5*INDIRECT("BL60")+6*INDIRECT("BM60")+7*INDIRECT("BN60")+8*INDIRECT("BO60")</f>
        <v>4704</v>
      </c>
      <c r="CX60" s="1">
        <v>4704</v>
      </c>
    </row>
    <row r="61" spans="1:102" ht="11.25">
      <c r="A61" s="1" t="s">
        <v>0</v>
      </c>
      <c r="B61" s="1" t="s">
        <v>54</v>
      </c>
      <c r="C61" s="1" t="s">
        <v>55</v>
      </c>
      <c r="D61" s="1" t="s">
        <v>56</v>
      </c>
      <c r="E61" s="1" t="s">
        <v>50</v>
      </c>
      <c r="F61" s="7">
        <f ca="1">INDIRECT("T61")+INDIRECT("AB61")+INDIRECT("AJ61")+INDIRECT("AR61")+INDIRECT("AZ61")+INDIRECT("BH61")</f>
        <v>0</v>
      </c>
      <c r="G61" s="6">
        <f ca="1">INDIRECT("U61")+INDIRECT("AC61")+INDIRECT("AK61")+INDIRECT("AS61")+INDIRECT("BA61")+INDIRECT("BI61")</f>
        <v>270</v>
      </c>
      <c r="H61" s="6">
        <f ca="1">INDIRECT("V61")+INDIRECT("AD61")+INDIRECT("AL61")+INDIRECT("AT61")+INDIRECT("BB61")+INDIRECT("BJ61")</f>
        <v>70</v>
      </c>
      <c r="I61" s="6">
        <f ca="1">INDIRECT("W61")+INDIRECT("AE61")+INDIRECT("AM61")+INDIRECT("AU61")+INDIRECT("BC61")+INDIRECT("BK61")</f>
        <v>0</v>
      </c>
      <c r="J61" s="6">
        <f ca="1">INDIRECT("X61")+INDIRECT("AF61")+INDIRECT("AN61")+INDIRECT("AV61")+INDIRECT("BD61")+INDIRECT("BL61")</f>
        <v>0</v>
      </c>
      <c r="K61" s="6">
        <f ca="1">INDIRECT("Y61")+INDIRECT("AG61")+INDIRECT("AO61")+INDIRECT("AW61")+INDIRECT("BE61")+INDIRECT("BM61")</f>
        <v>2596</v>
      </c>
      <c r="L61" s="6">
        <f ca="1">INDIRECT("Z61")+INDIRECT("AH61")+INDIRECT("AP61")+INDIRECT("AX61")+INDIRECT("BF61")+INDIRECT("BN61")</f>
        <v>0</v>
      </c>
      <c r="M61" s="6">
        <f ca="1">INDIRECT("AA61")+INDIRECT("AI61")+INDIRECT("AQ61")+INDIRECT("AY61")+INDIRECT("BG61")+INDIRECT("BO61")</f>
        <v>0</v>
      </c>
      <c r="N61" s="7">
        <f ca="1">INDIRECT("T61")+INDIRECT("U61")+INDIRECT("V61")+INDIRECT("W61")+INDIRECT("X61")+INDIRECT("Y61")+INDIRECT("Z61")+INDIRECT("AA61")</f>
        <v>27</v>
      </c>
      <c r="O61" s="6">
        <f ca="1">INDIRECT("AB61")+INDIRECT("AC61")+INDIRECT("AD61")+INDIRECT("AE61")+INDIRECT("AF61")+INDIRECT("AG61")+INDIRECT("AH61")+INDIRECT("AI61")</f>
        <v>2200</v>
      </c>
      <c r="P61" s="6">
        <f ca="1">INDIRECT("AJ61")+INDIRECT("AK61")+INDIRECT("AL61")+INDIRECT("AM61")+INDIRECT("AN61")+INDIRECT("AO61")+INDIRECT("AP61")+INDIRECT("AQ61")</f>
        <v>0</v>
      </c>
      <c r="Q61" s="6">
        <f ca="1">INDIRECT("AR61")+INDIRECT("AS61")+INDIRECT("AT61")+INDIRECT("AU61")+INDIRECT("AV61")+INDIRECT("AW61")+INDIRECT("AX61")+INDIRECT("AY61")</f>
        <v>270</v>
      </c>
      <c r="R61" s="6">
        <f ca="1">INDIRECT("AZ61")+INDIRECT("BA61")+INDIRECT("BB61")+INDIRECT("BC61")+INDIRECT("BD61")+INDIRECT("BE61")+INDIRECT("BF61")+INDIRECT("BG61")</f>
        <v>43</v>
      </c>
      <c r="S61" s="6">
        <f ca="1">INDIRECT("BH61")+INDIRECT("BI61")+INDIRECT("BJ61")+INDIRECT("BK61")+INDIRECT("BL61")+INDIRECT("BM61")+INDIRECT("BN61")+INDIRECT("BO61")</f>
        <v>396</v>
      </c>
      <c r="T61" s="28"/>
      <c r="U61" s="29"/>
      <c r="V61" s="29">
        <v>27</v>
      </c>
      <c r="W61" s="29"/>
      <c r="X61" s="29"/>
      <c r="Y61" s="29"/>
      <c r="Z61" s="29"/>
      <c r="AA61" s="29"/>
      <c r="AB61" s="28"/>
      <c r="AC61" s="29"/>
      <c r="AD61" s="29"/>
      <c r="AE61" s="29"/>
      <c r="AF61" s="29"/>
      <c r="AG61" s="29">
        <v>2200</v>
      </c>
      <c r="AH61" s="29"/>
      <c r="AI61" s="29"/>
      <c r="AJ61" s="28"/>
      <c r="AK61" s="29"/>
      <c r="AL61" s="29"/>
      <c r="AM61" s="29"/>
      <c r="AN61" s="29"/>
      <c r="AO61" s="29"/>
      <c r="AP61" s="29"/>
      <c r="AQ61" s="29"/>
      <c r="AR61" s="28"/>
      <c r="AS61" s="29">
        <v>270</v>
      </c>
      <c r="AT61" s="29"/>
      <c r="AU61" s="29"/>
      <c r="AV61" s="29"/>
      <c r="AW61" s="29"/>
      <c r="AX61" s="29"/>
      <c r="AY61" s="29"/>
      <c r="AZ61" s="28"/>
      <c r="BA61" s="29"/>
      <c r="BB61" s="29">
        <v>43</v>
      </c>
      <c r="BC61" s="29"/>
      <c r="BD61" s="29"/>
      <c r="BE61" s="29"/>
      <c r="BF61" s="29"/>
      <c r="BG61" s="29"/>
      <c r="BH61" s="28"/>
      <c r="BI61" s="29"/>
      <c r="BJ61" s="29"/>
      <c r="BK61" s="29"/>
      <c r="BL61" s="29"/>
      <c r="BM61" s="29">
        <v>396</v>
      </c>
      <c r="BN61" s="29"/>
      <c r="BO61" s="29"/>
      <c r="BP61" s="9">
        <v>0</v>
      </c>
      <c r="BQ61" s="1" t="s">
        <v>0</v>
      </c>
      <c r="BR61" s="1" t="s">
        <v>0</v>
      </c>
      <c r="BS61" s="1" t="s">
        <v>0</v>
      </c>
      <c r="BT61" s="1" t="s">
        <v>0</v>
      </c>
      <c r="BU61" s="1" t="s">
        <v>0</v>
      </c>
      <c r="BW61" s="1">
        <f ca="1">INDIRECT("T61")+2*INDIRECT("AB61")+3*INDIRECT("AJ61")+4*INDIRECT("AR61")+5*INDIRECT("AZ61")+6*INDIRECT("BH61")</f>
        <v>0</v>
      </c>
      <c r="BX61" s="1">
        <v>0</v>
      </c>
      <c r="BY61" s="1">
        <f ca="1">INDIRECT("U61")+2*INDIRECT("AC61")+3*INDIRECT("AK61")+4*INDIRECT("AS61")+5*INDIRECT("BA61")+6*INDIRECT("BI61")</f>
        <v>1080</v>
      </c>
      <c r="BZ61" s="1">
        <v>1080</v>
      </c>
      <c r="CA61" s="1">
        <f ca="1">INDIRECT("V61")+2*INDIRECT("AD61")+3*INDIRECT("AL61")+4*INDIRECT("AT61")+5*INDIRECT("BB61")+6*INDIRECT("BJ61")</f>
        <v>242</v>
      </c>
      <c r="CB61" s="1">
        <v>242</v>
      </c>
      <c r="CC61" s="1">
        <f ca="1">INDIRECT("W61")+2*INDIRECT("AE61")+3*INDIRECT("AM61")+4*INDIRECT("AU61")+5*INDIRECT("BC61")+6*INDIRECT("BK61")</f>
        <v>0</v>
      </c>
      <c r="CD61" s="1">
        <v>0</v>
      </c>
      <c r="CE61" s="1">
        <f ca="1">INDIRECT("X61")+2*INDIRECT("AF61")+3*INDIRECT("AN61")+4*INDIRECT("AV61")+5*INDIRECT("BD61")+6*INDIRECT("BL61")</f>
        <v>0</v>
      </c>
      <c r="CF61" s="1">
        <v>0</v>
      </c>
      <c r="CG61" s="1">
        <f ca="1">INDIRECT("Y61")+2*INDIRECT("AG61")+3*INDIRECT("AO61")+4*INDIRECT("AW61")+5*INDIRECT("BE61")+6*INDIRECT("BM61")</f>
        <v>6776</v>
      </c>
      <c r="CH61" s="1">
        <v>6776</v>
      </c>
      <c r="CI61" s="1">
        <f ca="1">INDIRECT("Z61")+2*INDIRECT("AH61")+3*INDIRECT("AP61")+4*INDIRECT("AX61")+5*INDIRECT("BF61")+6*INDIRECT("BN61")</f>
        <v>0</v>
      </c>
      <c r="CJ61" s="1">
        <v>0</v>
      </c>
      <c r="CK61" s="1">
        <f ca="1">INDIRECT("AA61")+2*INDIRECT("AI61")+3*INDIRECT("AQ61")+4*INDIRECT("AY61")+5*INDIRECT("BG61")+6*INDIRECT("BO61")</f>
        <v>0</v>
      </c>
      <c r="CL61" s="1">
        <v>0</v>
      </c>
      <c r="CM61" s="1">
        <f ca="1">INDIRECT("T61")+2*INDIRECT("U61")+3*INDIRECT("V61")+4*INDIRECT("W61")+5*INDIRECT("X61")+6*INDIRECT("Y61")+7*INDIRECT("Z61")+8*INDIRECT("AA61")</f>
        <v>81</v>
      </c>
      <c r="CN61" s="1">
        <v>81</v>
      </c>
      <c r="CO61" s="1">
        <f ca="1">INDIRECT("AB61")+2*INDIRECT("AC61")+3*INDIRECT("AD61")+4*INDIRECT("AE61")+5*INDIRECT("AF61")+6*INDIRECT("AG61")+7*INDIRECT("AH61")+8*INDIRECT("AI61")</f>
        <v>13200</v>
      </c>
      <c r="CP61" s="1">
        <v>13200</v>
      </c>
      <c r="CQ61" s="1">
        <f ca="1">INDIRECT("AJ61")+2*INDIRECT("AK61")+3*INDIRECT("AL61")+4*INDIRECT("AM61")+5*INDIRECT("AN61")+6*INDIRECT("AO61")+7*INDIRECT("AP61")+8*INDIRECT("AQ61")</f>
        <v>0</v>
      </c>
      <c r="CR61" s="1">
        <v>0</v>
      </c>
      <c r="CS61" s="1">
        <f ca="1">INDIRECT("AR61")+2*INDIRECT("AS61")+3*INDIRECT("AT61")+4*INDIRECT("AU61")+5*INDIRECT("AV61")+6*INDIRECT("AW61")+7*INDIRECT("AX61")+8*INDIRECT("AY61")</f>
        <v>540</v>
      </c>
      <c r="CT61" s="1">
        <v>540</v>
      </c>
      <c r="CU61" s="1">
        <f ca="1">INDIRECT("AZ61")+2*INDIRECT("BA61")+3*INDIRECT("BB61")+4*INDIRECT("BC61")+5*INDIRECT("BD61")+6*INDIRECT("BE61")+7*INDIRECT("BF61")+8*INDIRECT("BG61")</f>
        <v>129</v>
      </c>
      <c r="CV61" s="1">
        <v>129</v>
      </c>
      <c r="CW61" s="1">
        <f ca="1">INDIRECT("BH61")+2*INDIRECT("BI61")+3*INDIRECT("BJ61")+4*INDIRECT("BK61")+5*INDIRECT("BL61")+6*INDIRECT("BM61")+7*INDIRECT("BN61")+8*INDIRECT("BO61")</f>
        <v>2376</v>
      </c>
      <c r="CX61" s="1">
        <v>2376</v>
      </c>
    </row>
    <row r="62" spans="1:73" ht="11.25">
      <c r="A62" s="25"/>
      <c r="B62" s="25"/>
      <c r="C62" s="27" t="s">
        <v>91</v>
      </c>
      <c r="D62" s="26" t="s">
        <v>0</v>
      </c>
      <c r="E62" s="1" t="s">
        <v>7</v>
      </c>
      <c r="F62" s="7">
        <f>SUM(F60:F61)</f>
        <v>0</v>
      </c>
      <c r="G62" s="6">
        <f>SUM(G60:G61)</f>
        <v>900</v>
      </c>
      <c r="H62" s="6">
        <f>SUM(H60:H61)</f>
        <v>234</v>
      </c>
      <c r="I62" s="6">
        <f>SUM(I60:I61)</f>
        <v>0</v>
      </c>
      <c r="J62" s="6">
        <f>SUM(J60:J61)</f>
        <v>0</v>
      </c>
      <c r="K62" s="6">
        <f>SUM(K60:K61)</f>
        <v>8980</v>
      </c>
      <c r="L62" s="6">
        <f>SUM(L60:L61)</f>
        <v>0</v>
      </c>
      <c r="M62" s="6">
        <f>SUM(M60:M61)</f>
        <v>0</v>
      </c>
      <c r="N62" s="7">
        <f>SUM(N60:N61)</f>
        <v>90</v>
      </c>
      <c r="O62" s="6">
        <f>SUM(O60:O61)</f>
        <v>7800</v>
      </c>
      <c r="P62" s="6">
        <f>SUM(P60:P61)</f>
        <v>0</v>
      </c>
      <c r="Q62" s="6">
        <f>SUM(Q60:Q61)</f>
        <v>900</v>
      </c>
      <c r="R62" s="6">
        <f>SUM(R60:R61)</f>
        <v>144</v>
      </c>
      <c r="S62" s="6">
        <f>SUM(S60:S61)</f>
        <v>1180</v>
      </c>
      <c r="T62" s="8"/>
      <c r="U62" s="5"/>
      <c r="V62" s="5"/>
      <c r="W62" s="5"/>
      <c r="X62" s="5"/>
      <c r="Y62" s="5"/>
      <c r="Z62" s="5"/>
      <c r="AA62" s="5"/>
      <c r="AB62" s="8"/>
      <c r="AC62" s="5"/>
      <c r="AD62" s="5"/>
      <c r="AE62" s="5"/>
      <c r="AF62" s="5"/>
      <c r="AG62" s="5"/>
      <c r="AH62" s="5"/>
      <c r="AI62" s="5"/>
      <c r="AJ62" s="8"/>
      <c r="AK62" s="5"/>
      <c r="AL62" s="5"/>
      <c r="AM62" s="5"/>
      <c r="AN62" s="5"/>
      <c r="AO62" s="5"/>
      <c r="AP62" s="5"/>
      <c r="AQ62" s="5"/>
      <c r="AR62" s="8"/>
      <c r="AS62" s="5"/>
      <c r="AT62" s="5"/>
      <c r="AU62" s="5"/>
      <c r="AV62" s="5"/>
      <c r="AW62" s="5"/>
      <c r="AX62" s="5"/>
      <c r="AY62" s="5"/>
      <c r="AZ62" s="8"/>
      <c r="BA62" s="5"/>
      <c r="BB62" s="5"/>
      <c r="BC62" s="5"/>
      <c r="BD62" s="5"/>
      <c r="BE62" s="5"/>
      <c r="BF62" s="5"/>
      <c r="BG62" s="5"/>
      <c r="BH62" s="8"/>
      <c r="BI62" s="5"/>
      <c r="BJ62" s="5"/>
      <c r="BK62" s="5"/>
      <c r="BL62" s="5"/>
      <c r="BM62" s="5"/>
      <c r="BN62" s="5"/>
      <c r="BO62" s="5"/>
      <c r="BP62" s="9">
        <v>0</v>
      </c>
      <c r="BQ62" s="1" t="s">
        <v>0</v>
      </c>
      <c r="BR62" s="1" t="s">
        <v>0</v>
      </c>
      <c r="BS62" s="1" t="s">
        <v>0</v>
      </c>
      <c r="BT62" s="1" t="s">
        <v>0</v>
      </c>
      <c r="BU62" s="1" t="s">
        <v>0</v>
      </c>
    </row>
    <row r="63" spans="3:73" ht="11.25">
      <c r="C63" s="1" t="s">
        <v>0</v>
      </c>
      <c r="D63" s="1" t="s">
        <v>0</v>
      </c>
      <c r="E63" s="1" t="s">
        <v>0</v>
      </c>
      <c r="F63" s="7"/>
      <c r="G63" s="6"/>
      <c r="H63" s="6"/>
      <c r="I63" s="6"/>
      <c r="J63" s="6"/>
      <c r="K63" s="6"/>
      <c r="L63" s="6"/>
      <c r="M63" s="6"/>
      <c r="N63" s="7"/>
      <c r="O63" s="6"/>
      <c r="P63" s="6"/>
      <c r="Q63" s="6"/>
      <c r="R63" s="6"/>
      <c r="S63" s="6"/>
      <c r="T63" s="8"/>
      <c r="U63" s="5"/>
      <c r="V63" s="5"/>
      <c r="W63" s="5"/>
      <c r="X63" s="5"/>
      <c r="Y63" s="5"/>
      <c r="Z63" s="5"/>
      <c r="AA63" s="5"/>
      <c r="AB63" s="8"/>
      <c r="AC63" s="5"/>
      <c r="AD63" s="5"/>
      <c r="AE63" s="5"/>
      <c r="AF63" s="5"/>
      <c r="AG63" s="5"/>
      <c r="AH63" s="5"/>
      <c r="AI63" s="5"/>
      <c r="AJ63" s="8"/>
      <c r="AK63" s="5"/>
      <c r="AL63" s="5"/>
      <c r="AM63" s="5"/>
      <c r="AN63" s="5"/>
      <c r="AO63" s="5"/>
      <c r="AP63" s="5"/>
      <c r="AQ63" s="5"/>
      <c r="AR63" s="8"/>
      <c r="AS63" s="5"/>
      <c r="AT63" s="5"/>
      <c r="AU63" s="5"/>
      <c r="AV63" s="5"/>
      <c r="AW63" s="5"/>
      <c r="AX63" s="5"/>
      <c r="AY63" s="5"/>
      <c r="AZ63" s="8"/>
      <c r="BA63" s="5"/>
      <c r="BB63" s="5"/>
      <c r="BC63" s="5"/>
      <c r="BD63" s="5"/>
      <c r="BE63" s="5"/>
      <c r="BF63" s="5"/>
      <c r="BG63" s="5"/>
      <c r="BH63" s="8"/>
      <c r="BI63" s="5"/>
      <c r="BJ63" s="5"/>
      <c r="BK63" s="5"/>
      <c r="BL63" s="5"/>
      <c r="BM63" s="5"/>
      <c r="BN63" s="5"/>
      <c r="BO63" s="5"/>
      <c r="BP63" s="9"/>
      <c r="BT63" s="1" t="s">
        <v>0</v>
      </c>
      <c r="BU63" s="1" t="s">
        <v>0</v>
      </c>
    </row>
    <row r="64" spans="1:102" ht="11.25">
      <c r="A64" s="30" t="s">
        <v>1</v>
      </c>
      <c r="B64" s="31" t="str">
        <f>HYPERLINK("http://www.dot.ca.gov/hq/transprog/stip2004/ff_sheets/02-0137.xls","0137")</f>
        <v>0137</v>
      </c>
      <c r="C64" s="30" t="s">
        <v>57</v>
      </c>
      <c r="D64" s="30" t="s">
        <v>41</v>
      </c>
      <c r="E64" s="30" t="s">
        <v>3</v>
      </c>
      <c r="F64" s="32">
        <f ca="1">INDIRECT("T64")+INDIRECT("AB64")+INDIRECT("AJ64")+INDIRECT("AR64")+INDIRECT("AZ64")+INDIRECT("BH64")</f>
        <v>440</v>
      </c>
      <c r="G64" s="33">
        <f ca="1">INDIRECT("U64")+INDIRECT("AC64")+INDIRECT("AK64")+INDIRECT("AS64")+INDIRECT("BA64")+INDIRECT("BI64")</f>
        <v>0</v>
      </c>
      <c r="H64" s="33">
        <f ca="1">INDIRECT("V64")+INDIRECT("AD64")+INDIRECT("AL64")+INDIRECT("AT64")+INDIRECT("BB64")+INDIRECT("BJ64")</f>
        <v>0</v>
      </c>
      <c r="I64" s="33">
        <f ca="1">INDIRECT("W64")+INDIRECT("AE64")+INDIRECT("AM64")+INDIRECT("AU64")+INDIRECT("BC64")+INDIRECT("BK64")</f>
        <v>0</v>
      </c>
      <c r="J64" s="33">
        <f ca="1">INDIRECT("X64")+INDIRECT("AF64")+INDIRECT("AN64")+INDIRECT("AV64")+INDIRECT("BD64")+INDIRECT("BL64")</f>
        <v>0</v>
      </c>
      <c r="K64" s="33">
        <f ca="1">INDIRECT("Y64")+INDIRECT("AG64")+INDIRECT("AO64")+INDIRECT("AW64")+INDIRECT("BE64")+INDIRECT("BM64")</f>
        <v>0</v>
      </c>
      <c r="L64" s="33">
        <f ca="1">INDIRECT("Z64")+INDIRECT("AH64")+INDIRECT("AP64")+INDIRECT("AX64")+INDIRECT("BF64")+INDIRECT("BN64")</f>
        <v>0</v>
      </c>
      <c r="M64" s="33">
        <f ca="1">INDIRECT("AA64")+INDIRECT("AI64")+INDIRECT("AQ64")+INDIRECT("AY64")+INDIRECT("BG64")+INDIRECT("BO64")</f>
        <v>0</v>
      </c>
      <c r="N64" s="32">
        <f ca="1">INDIRECT("T64")+INDIRECT("U64")+INDIRECT("V64")+INDIRECT("W64")+INDIRECT("X64")+INDIRECT("Y64")+INDIRECT("Z64")+INDIRECT("AA64")</f>
        <v>0</v>
      </c>
      <c r="O64" s="33">
        <f ca="1">INDIRECT("AB64")+INDIRECT("AC64")+INDIRECT("AD64")+INDIRECT("AE64")+INDIRECT("AF64")+INDIRECT("AG64")+INDIRECT("AH64")+INDIRECT("AI64")</f>
        <v>0</v>
      </c>
      <c r="P64" s="33">
        <f ca="1">INDIRECT("AJ64")+INDIRECT("AK64")+INDIRECT("AL64")+INDIRECT("AM64")+INDIRECT("AN64")+INDIRECT("AO64")+INDIRECT("AP64")+INDIRECT("AQ64")</f>
        <v>440</v>
      </c>
      <c r="Q64" s="33">
        <f ca="1">INDIRECT("AR64")+INDIRECT("AS64")+INDIRECT("AT64")+INDIRECT("AU64")+INDIRECT("AV64")+INDIRECT("AW64")+INDIRECT("AX64")+INDIRECT("AY64")</f>
        <v>0</v>
      </c>
      <c r="R64" s="33">
        <f ca="1">INDIRECT("AZ64")+INDIRECT("BA64")+INDIRECT("BB64")+INDIRECT("BC64")+INDIRECT("BD64")+INDIRECT("BE64")+INDIRECT("BF64")+INDIRECT("BG64")</f>
        <v>0</v>
      </c>
      <c r="S64" s="33">
        <f ca="1">INDIRECT("BH64")+INDIRECT("BI64")+INDIRECT("BJ64")+INDIRECT("BK64")+INDIRECT("BL64")+INDIRECT("BM64")+INDIRECT("BN64")+INDIRECT("BO64")</f>
        <v>0</v>
      </c>
      <c r="T64" s="34"/>
      <c r="U64" s="35"/>
      <c r="V64" s="35"/>
      <c r="W64" s="35"/>
      <c r="X64" s="35"/>
      <c r="Y64" s="35"/>
      <c r="Z64" s="35"/>
      <c r="AA64" s="35"/>
      <c r="AB64" s="34"/>
      <c r="AC64" s="35"/>
      <c r="AD64" s="35"/>
      <c r="AE64" s="35"/>
      <c r="AF64" s="35"/>
      <c r="AG64" s="35"/>
      <c r="AH64" s="35"/>
      <c r="AI64" s="35"/>
      <c r="AJ64" s="34">
        <v>440</v>
      </c>
      <c r="AK64" s="35"/>
      <c r="AL64" s="35"/>
      <c r="AM64" s="35"/>
      <c r="AN64" s="35"/>
      <c r="AO64" s="35"/>
      <c r="AP64" s="35"/>
      <c r="AQ64" s="35"/>
      <c r="AR64" s="34"/>
      <c r="AS64" s="35"/>
      <c r="AT64" s="35"/>
      <c r="AU64" s="35"/>
      <c r="AV64" s="35"/>
      <c r="AW64" s="35"/>
      <c r="AX64" s="35"/>
      <c r="AY64" s="35"/>
      <c r="AZ64" s="34"/>
      <c r="BA64" s="35"/>
      <c r="BB64" s="35"/>
      <c r="BC64" s="35"/>
      <c r="BD64" s="35"/>
      <c r="BE64" s="35"/>
      <c r="BF64" s="35"/>
      <c r="BG64" s="35"/>
      <c r="BH64" s="34"/>
      <c r="BI64" s="35"/>
      <c r="BJ64" s="35"/>
      <c r="BK64" s="35"/>
      <c r="BL64" s="35"/>
      <c r="BM64" s="35"/>
      <c r="BN64" s="35"/>
      <c r="BO64" s="36"/>
      <c r="BP64" s="9">
        <v>11100000083</v>
      </c>
      <c r="BQ64" s="1" t="s">
        <v>3</v>
      </c>
      <c r="BR64" s="1" t="s">
        <v>0</v>
      </c>
      <c r="BS64" s="1" t="s">
        <v>0</v>
      </c>
      <c r="BT64" s="1" t="s">
        <v>0</v>
      </c>
      <c r="BU64" s="1" t="s">
        <v>36</v>
      </c>
      <c r="BW64" s="1">
        <f ca="1">INDIRECT("T64")+2*INDIRECT("AB64")+3*INDIRECT("AJ64")+4*INDIRECT("AR64")+5*INDIRECT("AZ64")+6*INDIRECT("BH64")</f>
        <v>1320</v>
      </c>
      <c r="BX64" s="1">
        <v>1320</v>
      </c>
      <c r="BY64" s="1">
        <f ca="1">INDIRECT("U64")+2*INDIRECT("AC64")+3*INDIRECT("AK64")+4*INDIRECT("AS64")+5*INDIRECT("BA64")+6*INDIRECT("BI64")</f>
        <v>0</v>
      </c>
      <c r="BZ64" s="1">
        <v>0</v>
      </c>
      <c r="CA64" s="1">
        <f ca="1">INDIRECT("V64")+2*INDIRECT("AD64")+3*INDIRECT("AL64")+4*INDIRECT("AT64")+5*INDIRECT("BB64")+6*INDIRECT("BJ64")</f>
        <v>0</v>
      </c>
      <c r="CB64" s="1">
        <v>0</v>
      </c>
      <c r="CC64" s="1">
        <f ca="1">INDIRECT("W64")+2*INDIRECT("AE64")+3*INDIRECT("AM64")+4*INDIRECT("AU64")+5*INDIRECT("BC64")+6*INDIRECT("BK64")</f>
        <v>0</v>
      </c>
      <c r="CD64" s="1">
        <v>0</v>
      </c>
      <c r="CE64" s="1">
        <f ca="1">INDIRECT("X64")+2*INDIRECT("AF64")+3*INDIRECT("AN64")+4*INDIRECT("AV64")+5*INDIRECT("BD64")+6*INDIRECT("BL64")</f>
        <v>0</v>
      </c>
      <c r="CF64" s="1">
        <v>0</v>
      </c>
      <c r="CG64" s="1">
        <f ca="1">INDIRECT("Y64")+2*INDIRECT("AG64")+3*INDIRECT("AO64")+4*INDIRECT("AW64")+5*INDIRECT("BE64")+6*INDIRECT("BM64")</f>
        <v>0</v>
      </c>
      <c r="CH64" s="1">
        <v>0</v>
      </c>
      <c r="CI64" s="1">
        <f ca="1">INDIRECT("Z64")+2*INDIRECT("AH64")+3*INDIRECT("AP64")+4*INDIRECT("AX64")+5*INDIRECT("BF64")+6*INDIRECT("BN64")</f>
        <v>0</v>
      </c>
      <c r="CJ64" s="1">
        <v>0</v>
      </c>
      <c r="CK64" s="1">
        <f ca="1">INDIRECT("AA64")+2*INDIRECT("AI64")+3*INDIRECT("AQ64")+4*INDIRECT("AY64")+5*INDIRECT("BG64")+6*INDIRECT("BO64")</f>
        <v>0</v>
      </c>
      <c r="CL64" s="1">
        <v>0</v>
      </c>
      <c r="CM64" s="1">
        <f ca="1">INDIRECT("T64")+2*INDIRECT("U64")+3*INDIRECT("V64")+4*INDIRECT("W64")+5*INDIRECT("X64")+6*INDIRECT("Y64")+7*INDIRECT("Z64")+8*INDIRECT("AA64")</f>
        <v>0</v>
      </c>
      <c r="CN64" s="1">
        <v>0</v>
      </c>
      <c r="CO64" s="1">
        <f ca="1">INDIRECT("AB64")+2*INDIRECT("AC64")+3*INDIRECT("AD64")+4*INDIRECT("AE64")+5*INDIRECT("AF64")+6*INDIRECT("AG64")+7*INDIRECT("AH64")+8*INDIRECT("AI64")</f>
        <v>0</v>
      </c>
      <c r="CP64" s="1">
        <v>0</v>
      </c>
      <c r="CQ64" s="1">
        <f ca="1">INDIRECT("AJ64")+2*INDIRECT("AK64")+3*INDIRECT("AL64")+4*INDIRECT("AM64")+5*INDIRECT("AN64")+6*INDIRECT("AO64")+7*INDIRECT("AP64")+8*INDIRECT("AQ64")</f>
        <v>440</v>
      </c>
      <c r="CR64" s="1">
        <v>440</v>
      </c>
      <c r="CS64" s="1">
        <f ca="1">INDIRECT("AR64")+2*INDIRECT("AS64")+3*INDIRECT("AT64")+4*INDIRECT("AU64")+5*INDIRECT("AV64")+6*INDIRECT("AW64")+7*INDIRECT("AX64")+8*INDIRECT("AY64")</f>
        <v>0</v>
      </c>
      <c r="CT64" s="1">
        <v>0</v>
      </c>
      <c r="CU64" s="1">
        <f ca="1">INDIRECT("AZ64")+2*INDIRECT("BA64")+3*INDIRECT("BB64")+4*INDIRECT("BC64")+5*INDIRECT("BD64")+6*INDIRECT("BE64")+7*INDIRECT("BF64")+8*INDIRECT("BG64")</f>
        <v>0</v>
      </c>
      <c r="CV64" s="1">
        <v>0</v>
      </c>
      <c r="CW64" s="1">
        <f ca="1">INDIRECT("BH64")+2*INDIRECT("BI64")+3*INDIRECT("BJ64")+4*INDIRECT("BK64")+5*INDIRECT("BL64")+6*INDIRECT("BM64")+7*INDIRECT("BN64")+8*INDIRECT("BO64")</f>
        <v>0</v>
      </c>
      <c r="CX64" s="1">
        <v>0</v>
      </c>
    </row>
    <row r="65" spans="1:102" ht="11.25">
      <c r="A65" s="1" t="s">
        <v>0</v>
      </c>
      <c r="B65" s="1" t="s">
        <v>58</v>
      </c>
      <c r="C65" s="1" t="s">
        <v>59</v>
      </c>
      <c r="D65" s="1" t="s">
        <v>60</v>
      </c>
      <c r="E65" s="1" t="s">
        <v>50</v>
      </c>
      <c r="F65" s="7">
        <f ca="1">INDIRECT("T65")+INDIRECT("AB65")+INDIRECT("AJ65")+INDIRECT("AR65")+INDIRECT("AZ65")+INDIRECT("BH65")</f>
        <v>440</v>
      </c>
      <c r="G65" s="6">
        <f ca="1">INDIRECT("U65")+INDIRECT("AC65")+INDIRECT("AK65")+INDIRECT("AS65")+INDIRECT("BA65")+INDIRECT("BI65")</f>
        <v>0</v>
      </c>
      <c r="H65" s="6">
        <f ca="1">INDIRECT("V65")+INDIRECT("AD65")+INDIRECT("AL65")+INDIRECT("AT65")+INDIRECT("BB65")+INDIRECT("BJ65")</f>
        <v>0</v>
      </c>
      <c r="I65" s="6">
        <f ca="1">INDIRECT("W65")+INDIRECT("AE65")+INDIRECT("AM65")+INDIRECT("AU65")+INDIRECT("BC65")+INDIRECT("BK65")</f>
        <v>0</v>
      </c>
      <c r="J65" s="6">
        <f ca="1">INDIRECT("X65")+INDIRECT("AF65")+INDIRECT("AN65")+INDIRECT("AV65")+INDIRECT("BD65")+INDIRECT("BL65")</f>
        <v>0</v>
      </c>
      <c r="K65" s="6">
        <f ca="1">INDIRECT("Y65")+INDIRECT("AG65")+INDIRECT("AO65")+INDIRECT("AW65")+INDIRECT("BE65")+INDIRECT("BM65")</f>
        <v>0</v>
      </c>
      <c r="L65" s="6">
        <f ca="1">INDIRECT("Z65")+INDIRECT("AH65")+INDIRECT("AP65")+INDIRECT("AX65")+INDIRECT("BF65")+INDIRECT("BN65")</f>
        <v>0</v>
      </c>
      <c r="M65" s="6">
        <f ca="1">INDIRECT("AA65")+INDIRECT("AI65")+INDIRECT("AQ65")+INDIRECT("AY65")+INDIRECT("BG65")+INDIRECT("BO65")</f>
        <v>0</v>
      </c>
      <c r="N65" s="7">
        <f ca="1">INDIRECT("T65")+INDIRECT("U65")+INDIRECT("V65")+INDIRECT("W65")+INDIRECT("X65")+INDIRECT("Y65")+INDIRECT("Z65")+INDIRECT("AA65")</f>
        <v>0</v>
      </c>
      <c r="O65" s="6">
        <f ca="1">INDIRECT("AB65")+INDIRECT("AC65")+INDIRECT("AD65")+INDIRECT("AE65")+INDIRECT("AF65")+INDIRECT("AG65")+INDIRECT("AH65")+INDIRECT("AI65")</f>
        <v>0</v>
      </c>
      <c r="P65" s="6">
        <f ca="1">INDIRECT("AJ65")+INDIRECT("AK65")+INDIRECT("AL65")+INDIRECT("AM65")+INDIRECT("AN65")+INDIRECT("AO65")+INDIRECT("AP65")+INDIRECT("AQ65")</f>
        <v>440</v>
      </c>
      <c r="Q65" s="6">
        <f ca="1">INDIRECT("AR65")+INDIRECT("AS65")+INDIRECT("AT65")+INDIRECT("AU65")+INDIRECT("AV65")+INDIRECT("AW65")+INDIRECT("AX65")+INDIRECT("AY65")</f>
        <v>0</v>
      </c>
      <c r="R65" s="6">
        <f ca="1">INDIRECT("AZ65")+INDIRECT("BA65")+INDIRECT("BB65")+INDIRECT("BC65")+INDIRECT("BD65")+INDIRECT("BE65")+INDIRECT("BF65")+INDIRECT("BG65")</f>
        <v>0</v>
      </c>
      <c r="S65" s="6">
        <f ca="1">INDIRECT("BH65")+INDIRECT("BI65")+INDIRECT("BJ65")+INDIRECT("BK65")+INDIRECT("BL65")+INDIRECT("BM65")+INDIRECT("BN65")+INDIRECT("BO65")</f>
        <v>0</v>
      </c>
      <c r="T65" s="28"/>
      <c r="U65" s="29"/>
      <c r="V65" s="29"/>
      <c r="W65" s="29"/>
      <c r="X65" s="29"/>
      <c r="Y65" s="29"/>
      <c r="Z65" s="29"/>
      <c r="AA65" s="29"/>
      <c r="AB65" s="28"/>
      <c r="AC65" s="29"/>
      <c r="AD65" s="29"/>
      <c r="AE65" s="29"/>
      <c r="AF65" s="29"/>
      <c r="AG65" s="29"/>
      <c r="AH65" s="29"/>
      <c r="AI65" s="29"/>
      <c r="AJ65" s="28">
        <v>440</v>
      </c>
      <c r="AK65" s="29"/>
      <c r="AL65" s="29"/>
      <c r="AM65" s="29"/>
      <c r="AN65" s="29"/>
      <c r="AO65" s="29"/>
      <c r="AP65" s="29"/>
      <c r="AQ65" s="29"/>
      <c r="AR65" s="28"/>
      <c r="AS65" s="29"/>
      <c r="AT65" s="29"/>
      <c r="AU65" s="29"/>
      <c r="AV65" s="29"/>
      <c r="AW65" s="29"/>
      <c r="AX65" s="29"/>
      <c r="AY65" s="29"/>
      <c r="AZ65" s="28"/>
      <c r="BA65" s="29"/>
      <c r="BB65" s="29"/>
      <c r="BC65" s="29"/>
      <c r="BD65" s="29"/>
      <c r="BE65" s="29"/>
      <c r="BF65" s="29"/>
      <c r="BG65" s="29"/>
      <c r="BH65" s="28"/>
      <c r="BI65" s="29"/>
      <c r="BJ65" s="29"/>
      <c r="BK65" s="29"/>
      <c r="BL65" s="29"/>
      <c r="BM65" s="29"/>
      <c r="BN65" s="29"/>
      <c r="BO65" s="29"/>
      <c r="BP65" s="9">
        <v>0</v>
      </c>
      <c r="BQ65" s="1" t="s">
        <v>0</v>
      </c>
      <c r="BR65" s="1" t="s">
        <v>0</v>
      </c>
      <c r="BS65" s="1" t="s">
        <v>0</v>
      </c>
      <c r="BT65" s="1" t="s">
        <v>0</v>
      </c>
      <c r="BU65" s="1" t="s">
        <v>0</v>
      </c>
      <c r="BW65" s="1">
        <f ca="1">INDIRECT("T65")+2*INDIRECT("AB65")+3*INDIRECT("AJ65")+4*INDIRECT("AR65")+5*INDIRECT("AZ65")+6*INDIRECT("BH65")</f>
        <v>1320</v>
      </c>
      <c r="BX65" s="1">
        <v>1320</v>
      </c>
      <c r="BY65" s="1">
        <f ca="1">INDIRECT("U65")+2*INDIRECT("AC65")+3*INDIRECT("AK65")+4*INDIRECT("AS65")+5*INDIRECT("BA65")+6*INDIRECT("BI65")</f>
        <v>0</v>
      </c>
      <c r="BZ65" s="1">
        <v>0</v>
      </c>
      <c r="CA65" s="1">
        <f ca="1">INDIRECT("V65")+2*INDIRECT("AD65")+3*INDIRECT("AL65")+4*INDIRECT("AT65")+5*INDIRECT("BB65")+6*INDIRECT("BJ65")</f>
        <v>0</v>
      </c>
      <c r="CB65" s="1">
        <v>0</v>
      </c>
      <c r="CC65" s="1">
        <f ca="1">INDIRECT("W65")+2*INDIRECT("AE65")+3*INDIRECT("AM65")+4*INDIRECT("AU65")+5*INDIRECT("BC65")+6*INDIRECT("BK65")</f>
        <v>0</v>
      </c>
      <c r="CD65" s="1">
        <v>0</v>
      </c>
      <c r="CE65" s="1">
        <f ca="1">INDIRECT("X65")+2*INDIRECT("AF65")+3*INDIRECT("AN65")+4*INDIRECT("AV65")+5*INDIRECT("BD65")+6*INDIRECT("BL65")</f>
        <v>0</v>
      </c>
      <c r="CF65" s="1">
        <v>0</v>
      </c>
      <c r="CG65" s="1">
        <f ca="1">INDIRECT("Y65")+2*INDIRECT("AG65")+3*INDIRECT("AO65")+4*INDIRECT("AW65")+5*INDIRECT("BE65")+6*INDIRECT("BM65")</f>
        <v>0</v>
      </c>
      <c r="CH65" s="1">
        <v>0</v>
      </c>
      <c r="CI65" s="1">
        <f ca="1">INDIRECT("Z65")+2*INDIRECT("AH65")+3*INDIRECT("AP65")+4*INDIRECT("AX65")+5*INDIRECT("BF65")+6*INDIRECT("BN65")</f>
        <v>0</v>
      </c>
      <c r="CJ65" s="1">
        <v>0</v>
      </c>
      <c r="CK65" s="1">
        <f ca="1">INDIRECT("AA65")+2*INDIRECT("AI65")+3*INDIRECT("AQ65")+4*INDIRECT("AY65")+5*INDIRECT("BG65")+6*INDIRECT("BO65")</f>
        <v>0</v>
      </c>
      <c r="CL65" s="1">
        <v>0</v>
      </c>
      <c r="CM65" s="1">
        <f ca="1">INDIRECT("T65")+2*INDIRECT("U65")+3*INDIRECT("V65")+4*INDIRECT("W65")+5*INDIRECT("X65")+6*INDIRECT("Y65")+7*INDIRECT("Z65")+8*INDIRECT("AA65")</f>
        <v>0</v>
      </c>
      <c r="CN65" s="1">
        <v>0</v>
      </c>
      <c r="CO65" s="1">
        <f ca="1">INDIRECT("AB65")+2*INDIRECT("AC65")+3*INDIRECT("AD65")+4*INDIRECT("AE65")+5*INDIRECT("AF65")+6*INDIRECT("AG65")+7*INDIRECT("AH65")+8*INDIRECT("AI65")</f>
        <v>0</v>
      </c>
      <c r="CP65" s="1">
        <v>0</v>
      </c>
      <c r="CQ65" s="1">
        <f ca="1">INDIRECT("AJ65")+2*INDIRECT("AK65")+3*INDIRECT("AL65")+4*INDIRECT("AM65")+5*INDIRECT("AN65")+6*INDIRECT("AO65")+7*INDIRECT("AP65")+8*INDIRECT("AQ65")</f>
        <v>440</v>
      </c>
      <c r="CR65" s="1">
        <v>440</v>
      </c>
      <c r="CS65" s="1">
        <f ca="1">INDIRECT("AR65")+2*INDIRECT("AS65")+3*INDIRECT("AT65")+4*INDIRECT("AU65")+5*INDIRECT("AV65")+6*INDIRECT("AW65")+7*INDIRECT("AX65")+8*INDIRECT("AY65")</f>
        <v>0</v>
      </c>
      <c r="CT65" s="1">
        <v>0</v>
      </c>
      <c r="CU65" s="1">
        <f ca="1">INDIRECT("AZ65")+2*INDIRECT("BA65")+3*INDIRECT("BB65")+4*INDIRECT("BC65")+5*INDIRECT("BD65")+6*INDIRECT("BE65")+7*INDIRECT("BF65")+8*INDIRECT("BG65")</f>
        <v>0</v>
      </c>
      <c r="CV65" s="1">
        <v>0</v>
      </c>
      <c r="CW65" s="1">
        <f ca="1">INDIRECT("BH65")+2*INDIRECT("BI65")+3*INDIRECT("BJ65")+4*INDIRECT("BK65")+5*INDIRECT("BL65")+6*INDIRECT("BM65")+7*INDIRECT("BN65")+8*INDIRECT("BO65")</f>
        <v>0</v>
      </c>
      <c r="CX65" s="1">
        <v>0</v>
      </c>
    </row>
    <row r="66" spans="1:102" ht="11.25">
      <c r="A66" s="25"/>
      <c r="B66" s="25"/>
      <c r="C66" s="27" t="s">
        <v>91</v>
      </c>
      <c r="D66" s="26" t="s">
        <v>0</v>
      </c>
      <c r="E66" s="1" t="s">
        <v>17</v>
      </c>
      <c r="F66" s="7">
        <f ca="1">INDIRECT("T66")+INDIRECT("AB66")+INDIRECT("AJ66")+INDIRECT("AR66")+INDIRECT("AZ66")+INDIRECT("BH66")</f>
        <v>0</v>
      </c>
      <c r="G66" s="6">
        <f ca="1">INDIRECT("U66")+INDIRECT("AC66")+INDIRECT("AK66")+INDIRECT("AS66")+INDIRECT("BA66")+INDIRECT("BI66")</f>
        <v>0</v>
      </c>
      <c r="H66" s="6">
        <f ca="1">INDIRECT("V66")+INDIRECT("AD66")+INDIRECT("AL66")+INDIRECT("AT66")+INDIRECT("BB66")+INDIRECT("BJ66")</f>
        <v>0</v>
      </c>
      <c r="I66" s="6">
        <f ca="1">INDIRECT("W66")+INDIRECT("AE66")+INDIRECT("AM66")+INDIRECT("AU66")+INDIRECT("BC66")+INDIRECT("BK66")</f>
        <v>4768</v>
      </c>
      <c r="J66" s="6">
        <f ca="1">INDIRECT("X66")+INDIRECT("AF66")+INDIRECT("AN66")+INDIRECT("AV66")+INDIRECT("BD66")+INDIRECT("BL66")</f>
        <v>10400</v>
      </c>
      <c r="K66" s="6">
        <f ca="1">INDIRECT("Y66")+INDIRECT("AG66")+INDIRECT("AO66")+INDIRECT("AW66")+INDIRECT("BE66")+INDIRECT("BM66")</f>
        <v>0</v>
      </c>
      <c r="L66" s="6">
        <f ca="1">INDIRECT("Z66")+INDIRECT("AH66")+INDIRECT("AP66")+INDIRECT("AX66")+INDIRECT("BF66")+INDIRECT("BN66")</f>
        <v>0</v>
      </c>
      <c r="M66" s="6">
        <f ca="1">INDIRECT("AA66")+INDIRECT("AI66")+INDIRECT("AQ66")+INDIRECT("AY66")+INDIRECT("BG66")+INDIRECT("BO66")</f>
        <v>0</v>
      </c>
      <c r="N66" s="7">
        <f ca="1">INDIRECT("T66")+INDIRECT("U66")+INDIRECT("V66")+INDIRECT("W66")+INDIRECT("X66")+INDIRECT("Y66")+INDIRECT("Z66")+INDIRECT("AA66")</f>
        <v>1636</v>
      </c>
      <c r="O66" s="6">
        <f ca="1">INDIRECT("AB66")+INDIRECT("AC66")+INDIRECT("AD66")+INDIRECT("AE66")+INDIRECT("AF66")+INDIRECT("AG66")+INDIRECT("AH66")+INDIRECT("AI66")</f>
        <v>9600</v>
      </c>
      <c r="P66" s="6">
        <f ca="1">INDIRECT("AJ66")+INDIRECT("AK66")+INDIRECT("AL66")+INDIRECT("AM66")+INDIRECT("AN66")+INDIRECT("AO66")+INDIRECT("AP66")+INDIRECT("AQ66")</f>
        <v>0</v>
      </c>
      <c r="Q66" s="6">
        <f ca="1">INDIRECT("AR66")+INDIRECT("AS66")+INDIRECT("AT66")+INDIRECT("AU66")+INDIRECT("AV66")+INDIRECT("AW66")+INDIRECT("AX66")+INDIRECT("AY66")</f>
        <v>3070</v>
      </c>
      <c r="R66" s="6">
        <f ca="1">INDIRECT("AZ66")+INDIRECT("BA66")+INDIRECT("BB66")+INDIRECT("BC66")+INDIRECT("BD66")+INDIRECT("BE66")+INDIRECT("BF66")+INDIRECT("BG66")</f>
        <v>62</v>
      </c>
      <c r="S66" s="6">
        <f ca="1">INDIRECT("BH66")+INDIRECT("BI66")+INDIRECT("BJ66")+INDIRECT("BK66")+INDIRECT("BL66")+INDIRECT("BM66")+INDIRECT("BN66")+INDIRECT("BO66")</f>
        <v>800</v>
      </c>
      <c r="T66" s="28"/>
      <c r="U66" s="29"/>
      <c r="V66" s="29"/>
      <c r="W66" s="29">
        <v>1636</v>
      </c>
      <c r="X66" s="29"/>
      <c r="Y66" s="29"/>
      <c r="Z66" s="29"/>
      <c r="AA66" s="29"/>
      <c r="AB66" s="28"/>
      <c r="AC66" s="29"/>
      <c r="AD66" s="29"/>
      <c r="AE66" s="29"/>
      <c r="AF66" s="29">
        <v>9600</v>
      </c>
      <c r="AG66" s="29"/>
      <c r="AH66" s="29"/>
      <c r="AI66" s="29"/>
      <c r="AJ66" s="28"/>
      <c r="AK66" s="29"/>
      <c r="AL66" s="29"/>
      <c r="AM66" s="29"/>
      <c r="AN66" s="29"/>
      <c r="AO66" s="29"/>
      <c r="AP66" s="29"/>
      <c r="AQ66" s="29"/>
      <c r="AR66" s="28"/>
      <c r="AS66" s="29"/>
      <c r="AT66" s="29"/>
      <c r="AU66" s="29">
        <v>3070</v>
      </c>
      <c r="AV66" s="29"/>
      <c r="AW66" s="29"/>
      <c r="AX66" s="29"/>
      <c r="AY66" s="29"/>
      <c r="AZ66" s="28"/>
      <c r="BA66" s="29"/>
      <c r="BB66" s="29"/>
      <c r="BC66" s="29">
        <v>62</v>
      </c>
      <c r="BD66" s="29"/>
      <c r="BE66" s="29"/>
      <c r="BF66" s="29"/>
      <c r="BG66" s="29"/>
      <c r="BH66" s="28"/>
      <c r="BI66" s="29"/>
      <c r="BJ66" s="29"/>
      <c r="BK66" s="29"/>
      <c r="BL66" s="29">
        <v>800</v>
      </c>
      <c r="BM66" s="29"/>
      <c r="BN66" s="29"/>
      <c r="BO66" s="29"/>
      <c r="BP66" s="9">
        <v>0</v>
      </c>
      <c r="BQ66" s="1" t="s">
        <v>0</v>
      </c>
      <c r="BR66" s="1" t="s">
        <v>0</v>
      </c>
      <c r="BS66" s="1" t="s">
        <v>0</v>
      </c>
      <c r="BT66" s="1" t="s">
        <v>0</v>
      </c>
      <c r="BU66" s="1" t="s">
        <v>0</v>
      </c>
      <c r="BW66" s="1">
        <f ca="1">INDIRECT("T66")+2*INDIRECT("AB66")+3*INDIRECT("AJ66")+4*INDIRECT("AR66")+5*INDIRECT("AZ66")+6*INDIRECT("BH66")</f>
        <v>0</v>
      </c>
      <c r="BX66" s="1">
        <v>0</v>
      </c>
      <c r="BY66" s="1">
        <f ca="1">INDIRECT("U66")+2*INDIRECT("AC66")+3*INDIRECT("AK66")+4*INDIRECT("AS66")+5*INDIRECT("BA66")+6*INDIRECT("BI66")</f>
        <v>0</v>
      </c>
      <c r="BZ66" s="1">
        <v>0</v>
      </c>
      <c r="CA66" s="1">
        <f ca="1">INDIRECT("V66")+2*INDIRECT("AD66")+3*INDIRECT("AL66")+4*INDIRECT("AT66")+5*INDIRECT("BB66")+6*INDIRECT("BJ66")</f>
        <v>0</v>
      </c>
      <c r="CB66" s="1">
        <v>0</v>
      </c>
      <c r="CC66" s="1">
        <f ca="1">INDIRECT("W66")+2*INDIRECT("AE66")+3*INDIRECT("AM66")+4*INDIRECT("AU66")+5*INDIRECT("BC66")+6*INDIRECT("BK66")</f>
        <v>14226</v>
      </c>
      <c r="CD66" s="1">
        <v>14226</v>
      </c>
      <c r="CE66" s="1">
        <f ca="1">INDIRECT("X66")+2*INDIRECT("AF66")+3*INDIRECT("AN66")+4*INDIRECT("AV66")+5*INDIRECT("BD66")+6*INDIRECT("BL66")</f>
        <v>24000</v>
      </c>
      <c r="CF66" s="1">
        <v>24000</v>
      </c>
      <c r="CG66" s="1">
        <f ca="1">INDIRECT("Y66")+2*INDIRECT("AG66")+3*INDIRECT("AO66")+4*INDIRECT("AW66")+5*INDIRECT("BE66")+6*INDIRECT("BM66")</f>
        <v>0</v>
      </c>
      <c r="CH66" s="1">
        <v>0</v>
      </c>
      <c r="CI66" s="1">
        <f ca="1">INDIRECT("Z66")+2*INDIRECT("AH66")+3*INDIRECT("AP66")+4*INDIRECT("AX66")+5*INDIRECT("BF66")+6*INDIRECT("BN66")</f>
        <v>0</v>
      </c>
      <c r="CJ66" s="1">
        <v>0</v>
      </c>
      <c r="CK66" s="1">
        <f ca="1">INDIRECT("AA66")+2*INDIRECT("AI66")+3*INDIRECT("AQ66")+4*INDIRECT("AY66")+5*INDIRECT("BG66")+6*INDIRECT("BO66")</f>
        <v>0</v>
      </c>
      <c r="CL66" s="1">
        <v>0</v>
      </c>
      <c r="CM66" s="1">
        <f ca="1">INDIRECT("T66")+2*INDIRECT("U66")+3*INDIRECT("V66")+4*INDIRECT("W66")+5*INDIRECT("X66")+6*INDIRECT("Y66")+7*INDIRECT("Z66")+8*INDIRECT("AA66")</f>
        <v>6544</v>
      </c>
      <c r="CN66" s="1">
        <v>6544</v>
      </c>
      <c r="CO66" s="1">
        <f ca="1">INDIRECT("AB66")+2*INDIRECT("AC66")+3*INDIRECT("AD66")+4*INDIRECT("AE66")+5*INDIRECT("AF66")+6*INDIRECT("AG66")+7*INDIRECT("AH66")+8*INDIRECT("AI66")</f>
        <v>48000</v>
      </c>
      <c r="CP66" s="1">
        <v>48000</v>
      </c>
      <c r="CQ66" s="1">
        <f ca="1">INDIRECT("AJ66")+2*INDIRECT("AK66")+3*INDIRECT("AL66")+4*INDIRECT("AM66")+5*INDIRECT("AN66")+6*INDIRECT("AO66")+7*INDIRECT("AP66")+8*INDIRECT("AQ66")</f>
        <v>0</v>
      </c>
      <c r="CR66" s="1">
        <v>0</v>
      </c>
      <c r="CS66" s="1">
        <f ca="1">INDIRECT("AR66")+2*INDIRECT("AS66")+3*INDIRECT("AT66")+4*INDIRECT("AU66")+5*INDIRECT("AV66")+6*INDIRECT("AW66")+7*INDIRECT("AX66")+8*INDIRECT("AY66")</f>
        <v>12280</v>
      </c>
      <c r="CT66" s="1">
        <v>12280</v>
      </c>
      <c r="CU66" s="1">
        <f ca="1">INDIRECT("AZ66")+2*INDIRECT("BA66")+3*INDIRECT("BB66")+4*INDIRECT("BC66")+5*INDIRECT("BD66")+6*INDIRECT("BE66")+7*INDIRECT("BF66")+8*INDIRECT("BG66")</f>
        <v>248</v>
      </c>
      <c r="CV66" s="1">
        <v>248</v>
      </c>
      <c r="CW66" s="1">
        <f ca="1">INDIRECT("BH66")+2*INDIRECT("BI66")+3*INDIRECT("BJ66")+4*INDIRECT("BK66")+5*INDIRECT("BL66")+6*INDIRECT("BM66")+7*INDIRECT("BN66")+8*INDIRECT("BO66")</f>
        <v>4000</v>
      </c>
      <c r="CX66" s="1">
        <v>4000</v>
      </c>
    </row>
    <row r="67" spans="1:73" ht="11.25">
      <c r="A67" s="1" t="s">
        <v>0</v>
      </c>
      <c r="B67" s="1" t="s">
        <v>0</v>
      </c>
      <c r="C67" s="1" t="s">
        <v>0</v>
      </c>
      <c r="D67" s="1" t="s">
        <v>0</v>
      </c>
      <c r="E67" s="1" t="s">
        <v>7</v>
      </c>
      <c r="F67" s="7">
        <f>SUM(F64:F66)</f>
        <v>880</v>
      </c>
      <c r="G67" s="6">
        <f>SUM(G64:G66)</f>
        <v>0</v>
      </c>
      <c r="H67" s="6">
        <f>SUM(H64:H66)</f>
        <v>0</v>
      </c>
      <c r="I67" s="6">
        <f>SUM(I64:I66)</f>
        <v>4768</v>
      </c>
      <c r="J67" s="6">
        <f>SUM(J64:J66)</f>
        <v>10400</v>
      </c>
      <c r="K67" s="6">
        <f>SUM(K64:K66)</f>
        <v>0</v>
      </c>
      <c r="L67" s="6">
        <f>SUM(L64:L66)</f>
        <v>0</v>
      </c>
      <c r="M67" s="6">
        <f>SUM(M64:M66)</f>
        <v>0</v>
      </c>
      <c r="N67" s="7">
        <f>SUM(N64:N66)</f>
        <v>1636</v>
      </c>
      <c r="O67" s="6">
        <f>SUM(O64:O66)</f>
        <v>9600</v>
      </c>
      <c r="P67" s="6">
        <f>SUM(P64:P66)</f>
        <v>880</v>
      </c>
      <c r="Q67" s="6">
        <f>SUM(Q64:Q66)</f>
        <v>3070</v>
      </c>
      <c r="R67" s="6">
        <f>SUM(R64:R66)</f>
        <v>62</v>
      </c>
      <c r="S67" s="6">
        <f>SUM(S64:S66)</f>
        <v>800</v>
      </c>
      <c r="T67" s="8"/>
      <c r="U67" s="5"/>
      <c r="V67" s="5"/>
      <c r="W67" s="5"/>
      <c r="X67" s="5"/>
      <c r="Y67" s="5"/>
      <c r="Z67" s="5"/>
      <c r="AA67" s="5"/>
      <c r="AB67" s="8"/>
      <c r="AC67" s="5"/>
      <c r="AD67" s="5"/>
      <c r="AE67" s="5"/>
      <c r="AF67" s="5"/>
      <c r="AG67" s="5"/>
      <c r="AH67" s="5"/>
      <c r="AI67" s="5"/>
      <c r="AJ67" s="8"/>
      <c r="AK67" s="5"/>
      <c r="AL67" s="5"/>
      <c r="AM67" s="5"/>
      <c r="AN67" s="5"/>
      <c r="AO67" s="5"/>
      <c r="AP67" s="5"/>
      <c r="AQ67" s="5"/>
      <c r="AR67" s="8"/>
      <c r="AS67" s="5"/>
      <c r="AT67" s="5"/>
      <c r="AU67" s="5"/>
      <c r="AV67" s="5"/>
      <c r="AW67" s="5"/>
      <c r="AX67" s="5"/>
      <c r="AY67" s="5"/>
      <c r="AZ67" s="8"/>
      <c r="BA67" s="5"/>
      <c r="BB67" s="5"/>
      <c r="BC67" s="5"/>
      <c r="BD67" s="5"/>
      <c r="BE67" s="5"/>
      <c r="BF67" s="5"/>
      <c r="BG67" s="5"/>
      <c r="BH67" s="8"/>
      <c r="BI67" s="5"/>
      <c r="BJ67" s="5"/>
      <c r="BK67" s="5"/>
      <c r="BL67" s="5"/>
      <c r="BM67" s="5"/>
      <c r="BN67" s="5"/>
      <c r="BO67" s="5"/>
      <c r="BP67" s="9">
        <v>0</v>
      </c>
      <c r="BQ67" s="1" t="s">
        <v>0</v>
      </c>
      <c r="BR67" s="1" t="s">
        <v>0</v>
      </c>
      <c r="BS67" s="1" t="s">
        <v>0</v>
      </c>
      <c r="BT67" s="1" t="s">
        <v>0</v>
      </c>
      <c r="BU67" s="1" t="s">
        <v>0</v>
      </c>
    </row>
    <row r="68" spans="1:73" ht="11.25">
      <c r="A68" s="37"/>
      <c r="B68" s="37"/>
      <c r="C68" s="37" t="s">
        <v>0</v>
      </c>
      <c r="D68" s="37" t="s">
        <v>0</v>
      </c>
      <c r="E68" s="37" t="s">
        <v>0</v>
      </c>
      <c r="F68" s="38"/>
      <c r="G68" s="39"/>
      <c r="H68" s="39"/>
      <c r="I68" s="39"/>
      <c r="J68" s="39"/>
      <c r="K68" s="39"/>
      <c r="L68" s="39"/>
      <c r="M68" s="39"/>
      <c r="N68" s="38"/>
      <c r="O68" s="39"/>
      <c r="P68" s="39"/>
      <c r="Q68" s="39"/>
      <c r="R68" s="39"/>
      <c r="S68" s="39"/>
      <c r="T68" s="40"/>
      <c r="U68" s="41"/>
      <c r="V68" s="41"/>
      <c r="W68" s="41"/>
      <c r="X68" s="41"/>
      <c r="Y68" s="41"/>
      <c r="Z68" s="41"/>
      <c r="AA68" s="41"/>
      <c r="AB68" s="40"/>
      <c r="AC68" s="41"/>
      <c r="AD68" s="41"/>
      <c r="AE68" s="41"/>
      <c r="AF68" s="41"/>
      <c r="AG68" s="41"/>
      <c r="AH68" s="41"/>
      <c r="AI68" s="41"/>
      <c r="AJ68" s="40"/>
      <c r="AK68" s="41"/>
      <c r="AL68" s="41"/>
      <c r="AM68" s="41"/>
      <c r="AN68" s="41"/>
      <c r="AO68" s="41"/>
      <c r="AP68" s="41"/>
      <c r="AQ68" s="41"/>
      <c r="AR68" s="40"/>
      <c r="AS68" s="41"/>
      <c r="AT68" s="41"/>
      <c r="AU68" s="41"/>
      <c r="AV68" s="41"/>
      <c r="AW68" s="41"/>
      <c r="AX68" s="41"/>
      <c r="AY68" s="41"/>
      <c r="AZ68" s="40"/>
      <c r="BA68" s="41"/>
      <c r="BB68" s="41"/>
      <c r="BC68" s="41"/>
      <c r="BD68" s="41"/>
      <c r="BE68" s="41"/>
      <c r="BF68" s="41"/>
      <c r="BG68" s="41"/>
      <c r="BH68" s="40"/>
      <c r="BI68" s="41"/>
      <c r="BJ68" s="41"/>
      <c r="BK68" s="41"/>
      <c r="BL68" s="41"/>
      <c r="BM68" s="41"/>
      <c r="BN68" s="41"/>
      <c r="BO68" s="42"/>
      <c r="BP68" s="9"/>
      <c r="BT68" s="1" t="s">
        <v>0</v>
      </c>
      <c r="BU68" s="1" t="s">
        <v>0</v>
      </c>
    </row>
    <row r="71" spans="5:13" ht="11.25">
      <c r="E71" s="3" t="s">
        <v>98</v>
      </c>
      <c r="F71" s="5">
        <f>SUMIF($BQ4:$BQ68,"=RIP",F4:F68)</f>
        <v>1227</v>
      </c>
      <c r="G71" s="5">
        <f aca="true" t="shared" si="0" ref="G71:M71">SUMIF($BQ4:$BQ68,"=RIP",G4:G68)</f>
        <v>3754</v>
      </c>
      <c r="H71" s="5">
        <f t="shared" si="0"/>
        <v>2058</v>
      </c>
      <c r="I71" s="5">
        <f t="shared" si="0"/>
        <v>6788</v>
      </c>
      <c r="J71" s="5">
        <f t="shared" si="0"/>
        <v>748</v>
      </c>
      <c r="K71" s="5">
        <f t="shared" si="0"/>
        <v>20104</v>
      </c>
      <c r="L71" s="5">
        <f t="shared" si="0"/>
        <v>0</v>
      </c>
      <c r="M71" s="5">
        <f t="shared" si="0"/>
        <v>0</v>
      </c>
    </row>
    <row r="72" spans="5:13" ht="11.25">
      <c r="E72" s="3" t="s">
        <v>99</v>
      </c>
      <c r="F72" s="5">
        <f>SUMIF($BT4:$BT68,"=GARVEE",F4:F68)</f>
        <v>0</v>
      </c>
      <c r="G72" s="5">
        <f aca="true" t="shared" si="1" ref="G72:M72">SUMIF($BT4:$BT68,"=GARVEE",G4:G68)</f>
        <v>0</v>
      </c>
      <c r="H72" s="5">
        <f t="shared" si="1"/>
        <v>0</v>
      </c>
      <c r="I72" s="5">
        <f t="shared" si="1"/>
        <v>0</v>
      </c>
      <c r="J72" s="5">
        <f t="shared" si="1"/>
        <v>0</v>
      </c>
      <c r="K72" s="5">
        <f t="shared" si="1"/>
        <v>0</v>
      </c>
      <c r="L72" s="5">
        <f t="shared" si="1"/>
        <v>0</v>
      </c>
      <c r="M72" s="5">
        <f t="shared" si="1"/>
        <v>0</v>
      </c>
    </row>
    <row r="73" spans="5:13" ht="11.25">
      <c r="E73" s="3" t="s">
        <v>100</v>
      </c>
      <c r="F73" s="5">
        <f>SUMIF($BR4:$BR68,"=X",F4:F68)</f>
        <v>0</v>
      </c>
      <c r="G73" s="5">
        <f aca="true" t="shared" si="2" ref="G73:M73">SUMIF($BR4:$BR68,"=X",G4:G68)</f>
        <v>0</v>
      </c>
      <c r="H73" s="5">
        <f t="shared" si="2"/>
        <v>0</v>
      </c>
      <c r="I73" s="5">
        <f t="shared" si="2"/>
        <v>0</v>
      </c>
      <c r="J73" s="5">
        <f t="shared" si="2"/>
        <v>0</v>
      </c>
      <c r="K73" s="5">
        <f t="shared" si="2"/>
        <v>0</v>
      </c>
      <c r="L73" s="5">
        <f t="shared" si="2"/>
        <v>0</v>
      </c>
      <c r="M73" s="5">
        <f t="shared" si="2"/>
        <v>0</v>
      </c>
    </row>
    <row r="74" spans="5:13" ht="11.25">
      <c r="E74" s="3" t="s">
        <v>101</v>
      </c>
      <c r="F74" s="5">
        <f>SUMIF($BU4:$BU68,"=X",AJ4:AJ68)+SUMIF($BU4:$BU68,"=X",AR4:AR68)+SUMIF($BU4:$BU68,"=X",AZ4:AZ68)+SUMIF($BU4:$BU68,"=X",BH4:BH68)</f>
        <v>1227</v>
      </c>
      <c r="G74" s="5">
        <f>SUMIF($BU4:$BU68,"=X",AK4:AK68)+SUMIF($BU4:$BU68,"=X",AS4:AS68)+SUMIF($BU4:$BU68,"=X",BA4:BA68)+SUMIF($BU4:$BU68,"=X",BI4:BI68)</f>
        <v>2095</v>
      </c>
      <c r="H74" s="5"/>
      <c r="I74" s="5"/>
      <c r="J74" s="5"/>
      <c r="K74" s="5"/>
      <c r="L74" s="5"/>
      <c r="M74" s="5"/>
    </row>
    <row r="75" spans="5:13" ht="11.25">
      <c r="E75" s="3" t="s">
        <v>102</v>
      </c>
      <c r="F75" s="5">
        <f>SUMIF($BU4:$BU68,"=X",T4:T68)</f>
        <v>0</v>
      </c>
      <c r="G75" s="5">
        <f>SUMIF($BU4:$BU68,"=X",U4:U68)</f>
        <v>1346</v>
      </c>
      <c r="H75" s="5"/>
      <c r="I75" s="5"/>
      <c r="J75" s="5"/>
      <c r="K75" s="5"/>
      <c r="L75" s="5"/>
      <c r="M75" s="5"/>
    </row>
    <row r="76" spans="5:13" ht="11.25">
      <c r="E76" s="3" t="s">
        <v>103</v>
      </c>
      <c r="F76" s="5">
        <f>F71-F72-F73-F74-F75</f>
        <v>0</v>
      </c>
      <c r="G76" s="5">
        <f aca="true" t="shared" si="3" ref="G76:M76">G71-G72-G73-G74-G75</f>
        <v>313</v>
      </c>
      <c r="H76" s="5">
        <f t="shared" si="3"/>
        <v>2058</v>
      </c>
      <c r="I76" s="5">
        <f t="shared" si="3"/>
        <v>6788</v>
      </c>
      <c r="J76" s="5">
        <f t="shared" si="3"/>
        <v>748</v>
      </c>
      <c r="K76" s="5">
        <f t="shared" si="3"/>
        <v>20104</v>
      </c>
      <c r="L76" s="5">
        <f t="shared" si="3"/>
        <v>0</v>
      </c>
      <c r="M76" s="5">
        <f t="shared" si="3"/>
        <v>0</v>
      </c>
    </row>
    <row r="78" spans="9:11" ht="11.25">
      <c r="I78" s="1">
        <f>SUM(F76:I76)</f>
        <v>9159</v>
      </c>
      <c r="J78" s="1">
        <f>J76</f>
        <v>748</v>
      </c>
      <c r="K78" s="1">
        <f>K76</f>
        <v>20104</v>
      </c>
    </row>
  </sheetData>
  <sheetProtection password="CB9B" sheet="1" objects="1" scenarios="1"/>
  <conditionalFormatting sqref="F4:F5 F8 F11 F14:F15 F18:F20 F23:F26 F29:F31 F34 F37:F39 F42:F44 F47 F50:F53 F56:F57 F60:F61 F64:F66">
    <cfRule type="expression" priority="1" dxfId="0" stopIfTrue="1">
      <formula>BW4&lt;&gt;BX4</formula>
    </cfRule>
  </conditionalFormatting>
  <conditionalFormatting sqref="G4:G5 G8 G11 G14:G15 G18:G20 G23:G26 G29:G31 G34 G37:G39 G42:G44 G47 G50:G53 G56:G57 G60:G61 G64:G66">
    <cfRule type="expression" priority="2" dxfId="0" stopIfTrue="1">
      <formula>BY4&lt;&gt;BZ4</formula>
    </cfRule>
  </conditionalFormatting>
  <conditionalFormatting sqref="H4:H5 H8 H11 H14:H15 H18:H20 H23:H26 H29:H31 H34 H37:H39 H42:H44 H47 H50:H53 H56:H57 H60:H61 H64:H66">
    <cfRule type="expression" priority="3" dxfId="0" stopIfTrue="1">
      <formula>CA4&lt;&gt;CB4</formula>
    </cfRule>
  </conditionalFormatting>
  <conditionalFormatting sqref="I4:I5 I8 I11 I14:I15 I18:I20 I23:I26 I29:I31 I34 I37:I39 I42:I44 I47 I50:I53 I56:I57 I60:I61 I64:I66">
    <cfRule type="expression" priority="4" dxfId="0" stopIfTrue="1">
      <formula>CC4&lt;&gt;CD4</formula>
    </cfRule>
  </conditionalFormatting>
  <conditionalFormatting sqref="J4:J5 J8 J11 J14:J15 J18:J20 J23:J26 J29:J31 J34 J37:J39 J42:J44 J47 J50:J53 J56:J57 J60:J61 J64:J66">
    <cfRule type="expression" priority="5" dxfId="0" stopIfTrue="1">
      <formula>CE4&lt;&gt;CF4</formula>
    </cfRule>
  </conditionalFormatting>
  <conditionalFormatting sqref="K4:K5 K8 K11 K14:K15 K18:K20 K23:K26 K29:K31 K34 K37:K39 K42:K44 K47 K50:K53 K56:K57 K60:K61 K64:K66">
    <cfRule type="expression" priority="6" dxfId="0" stopIfTrue="1">
      <formula>CG4&lt;&gt;CH4</formula>
    </cfRule>
  </conditionalFormatting>
  <conditionalFormatting sqref="L4:L5 L8 L11 L14:L15 L18:L20 L23:L26 L29:L31 L34 L37:L39 L42:L44 L47 L50:L53 L56:L57 L60:L61 L64:L66">
    <cfRule type="expression" priority="7" dxfId="0" stopIfTrue="1">
      <formula>CI4&lt;&gt;CJ4</formula>
    </cfRule>
  </conditionalFormatting>
  <conditionalFormatting sqref="M4:M5 M8 M11 M14:M15 M18:M20 M23:M26 M29:M31 M34 M37:M39 M42:M44 M47 M50:M53 M56:M57 M60:M61 M64:M66">
    <cfRule type="expression" priority="8" dxfId="0" stopIfTrue="1">
      <formula>CK4&lt;&gt;CL4</formula>
    </cfRule>
  </conditionalFormatting>
  <conditionalFormatting sqref="N4:N5 N8 N11 N14:N15 N18:N20 N23:N26 N29:N31 N34 N37:N39 N42:N44 N47 N50:N53 N56:N57 N60:N61 N64:N66">
    <cfRule type="expression" priority="9" dxfId="0" stopIfTrue="1">
      <formula>CM4&lt;&gt;CN4</formula>
    </cfRule>
  </conditionalFormatting>
  <conditionalFormatting sqref="O4:O5 O8 O11 O14:O15 O18:O20 O23:O26 O29:O31 O34 O37:O39 O42:O44 O47 O50:O53 O56:O57 O60:O61 O64:O66">
    <cfRule type="expression" priority="10" dxfId="0" stopIfTrue="1">
      <formula>CO4&lt;&gt;CP4</formula>
    </cfRule>
  </conditionalFormatting>
  <conditionalFormatting sqref="P4:P5 P8 P11 P14:P15 P18:P20 P23:P26 P29:P31 P34 P37:P39 P42:P44 P47 P50:P53 P56:P57 P60:P61 P64:P66">
    <cfRule type="expression" priority="11" dxfId="0" stopIfTrue="1">
      <formula>CQ4&lt;&gt;CR4</formula>
    </cfRule>
  </conditionalFormatting>
  <conditionalFormatting sqref="Q4:Q5 Q8 Q11 Q14:Q15 Q18:Q20 Q23:Q26 Q29:Q31 Q34 Q37:Q39 Q42:Q44 Q47 Q50:Q53 Q56:Q57 Q60:Q61 Q64:Q66">
    <cfRule type="expression" priority="12" dxfId="0" stopIfTrue="1">
      <formula>CS4&lt;&gt;CT4</formula>
    </cfRule>
  </conditionalFormatting>
  <conditionalFormatting sqref="R4:R5 R8 R11 R14:R15 R18:R20 R23:R26 R29:R31 R34 R37:R39 R42:R44 R47 R50:R53 R56:R57 R60:R61 R64:R66">
    <cfRule type="expression" priority="13" dxfId="0" stopIfTrue="1">
      <formula>CU4&lt;&gt;CV4</formula>
    </cfRule>
  </conditionalFormatting>
  <conditionalFormatting sqref="S4:S5 S8 S11 S14:S15 S18:S20 S23:S26 S29:S31 S34 S37:S39 S42:S44 S47 S50:S53 S56:S57 S60:S61 S64:S66">
    <cfRule type="expression" priority="14" dxfId="0" stopIfTrue="1">
      <formula>CW4&lt;&gt;CX4</formula>
    </cfRule>
  </conditionalFormatting>
  <dataValidations count="94">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6">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68">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68">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InputMessage="1" showErrorMessage="1" promptTitle="No Input" prompt="This is not a funding line." errorTitle="Wrong Spot" error="This is either a total or blank funding line.  No Data Input Here." sqref="T7:BO7">
      <formula1>999999</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ErrorMessage="1" errorTitle="Maximum Dollar Input Exceeded" error="The maximum input value is $999,999 (x $1000), basically one billion dollars.  Please revise your figures." sqref="T11:BO11">
      <formula1>0</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ErrorMessage="1" errorTitle="Maximum Dollar Input Exceeded" error="The maximum input value is $999,999 (x $1000), basically one billion dollars.  Please revise your figures." sqref="T14:BO14">
      <formula1>0</formula1>
      <formula2>999999</formula2>
    </dataValidation>
    <dataValidation type="whole" showErrorMessage="1" errorTitle="Maximum Dollar Input Exceeded" error="The maximum input value is $999,999 (x $1000), basically one billion dollars.  Please revise your figures." sqref="T15:BO15">
      <formula1>0</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ErrorMessage="1" errorTitle="Maximum Dollar Input Exceeded" error="The maximum input value is $999,999 (x $1000), basically one billion dollars.  Please revise your figures." sqref="T18:BO18">
      <formula1>0</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ErrorMessage="1" errorTitle="Maximum Dollar Input Exceeded" error="The maximum input value is $999,999 (x $1000), basically one billion dollars.  Please revise your figures." sqref="T24:BO24">
      <formula1>0</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InputMessage="1" showErrorMessage="1" promptTitle="No Input" prompt="This is not a funding line." errorTitle="Wrong Spot" error="This is either a total or blank funding line.  No Data Input Here." sqref="T28:BO28">
      <formula1>999999</formula1>
      <formula2>999999</formula2>
    </dataValidation>
    <dataValidation type="whole" showErrorMessage="1" errorTitle="Maximum Dollar Input Exceeded" error="The maximum input value is $999,999 (x $1000), basically one billion dollars.  Please revise your figures." sqref="T29:BO29">
      <formula1>0</formula1>
      <formula2>999999</formula2>
    </dataValidation>
    <dataValidation type="whole" showErrorMessage="1" errorTitle="Maximum Dollar Input Exceeded" error="The maximum input value is $999,999 (x $1000), basically one billion dollars.  Please revise your figures." sqref="T30:BO30">
      <formula1>0</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ErrorMessage="1" errorTitle="Maximum Dollar Input Exceeded" error="The maximum input value is $999,999 (x $1000), basically one billion dollars.  Please revise your figures." sqref="T34:BO34">
      <formula1>0</formula1>
      <formula2>999999</formula2>
    </dataValidation>
    <dataValidation type="whole" showInputMessage="1" showErrorMessage="1" promptTitle="No Input" prompt="This is not a funding line." errorTitle="Wrong Spot" error="This is either a total or blank funding line.  No Data Input Here." sqref="T35:BO35">
      <formula1>999999</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ErrorMessage="1" errorTitle="Maximum Dollar Input Exceeded" error="The maximum input value is $999,999 (x $1000), basically one billion dollars.  Please revise your figures." sqref="T37:BO37">
      <formula1>0</formula1>
      <formula2>999999</formula2>
    </dataValidation>
    <dataValidation type="whole" showErrorMessage="1" errorTitle="Maximum Dollar Input Exceeded" error="The maximum input value is $999,999 (x $1000), basically one billion dollars.  Please revise your figures." sqref="T38:BO38">
      <formula1>0</formula1>
      <formula2>999999</formula2>
    </dataValidation>
    <dataValidation type="whole" showErrorMessage="1" errorTitle="Maximum Dollar Input Exceeded" error="The maximum input value is $999,999 (x $1000), basically one billion dollars.  Please revise your figures." sqref="T39:BO39">
      <formula1>0</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 type="whole" showErrorMessage="1" errorTitle="Maximum Dollar Input Exceeded" error="The maximum input value is $999,999 (x $1000), basically one billion dollars.  Please revise your figures." sqref="BJ42:BO42 AL42:AQ42 AT42:AY42 BB42:BG42 V42:AI4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2:AK42 AR42:AS42 AZ42:BA42 BH42:BI4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2:U42">
      <formula1>0</formula1>
      <formula2>999999</formula2>
    </dataValidation>
    <dataValidation type="whole" showErrorMessage="1" errorTitle="Maximum Dollar Input Exceeded" error="The maximum input value is $999,999 (x $1000), basically one billion dollars.  Please revise your figures." sqref="T43:BO43">
      <formula1>0</formula1>
      <formula2>999999</formula2>
    </dataValidation>
    <dataValidation type="whole" showErrorMessage="1" errorTitle="Maximum Dollar Input Exceeded" error="The maximum input value is $999,999 (x $1000), basically one billion dollars.  Please revise your figures." sqref="T44:BO44">
      <formula1>0</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InputMessage="1" showErrorMessage="1" promptTitle="No Input" prompt="This is not a funding line." errorTitle="Wrong Spot" error="This is either a total or blank funding line.  No Data Input Here." sqref="T46:BO46">
      <formula1>999999</formula1>
      <formula2>999999</formula2>
    </dataValidation>
    <dataValidation type="whole" showErrorMessage="1" errorTitle="Maximum Dollar Input Exceeded" error="The maximum input value is $999,999 (x $1000), basically one billion dollars.  Please revise your figures." sqref="BJ47:BO47 AL47:AQ47 AT47:AY47 BB47:BG47 V47:AI4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7:AK47 AR47:AS47 AZ47:BA47 BH47:BI4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7:U47">
      <formula1>0</formula1>
      <formula2>999999</formula2>
    </dataValidation>
    <dataValidation type="whole" showInputMessage="1" showErrorMessage="1" promptTitle="No Input" prompt="This is not a funding line." errorTitle="Wrong Spot" error="This is either a total or blank funding line.  No Data Input Here." sqref="T48:BO48">
      <formula1>999999</formula1>
      <formula2>999999</formula2>
    </dataValidation>
    <dataValidation type="whole" showInputMessage="1" showErrorMessage="1" promptTitle="No Input" prompt="This is not a funding line." errorTitle="Wrong Spot" error="This is either a total or blank funding line.  No Data Input Here." sqref="T49:BO49">
      <formula1>999999</formula1>
      <formula2>999999</formula2>
    </dataValidation>
    <dataValidation type="whole" showErrorMessage="1" errorTitle="Maximum Dollar Input Exceeded" error="The maximum input value is $999,999 (x $1000), basically one billion dollars.  Please revise your figures." sqref="BJ50:BO50 AL50:AQ50 AT50:AY50 BB50:BG50 V50:AI5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50:AK50 AR50:AS50 AZ50:BA50 BH50:BI5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50:U50">
      <formula1>0</formula1>
      <formula2>999999</formula2>
    </dataValidation>
    <dataValidation type="whole" showErrorMessage="1" errorTitle="Maximum Dollar Input Exceeded" error="The maximum input value is $999,999 (x $1000), basically one billion dollars.  Please revise your figures." sqref="T51:BO51">
      <formula1>0</formula1>
      <formula2>999999</formula2>
    </dataValidation>
    <dataValidation type="whole" showErrorMessage="1" errorTitle="Maximum Dollar Input Exceeded" error="The maximum input value is $999,999 (x $1000), basically one billion dollars.  Please revise your figures." sqref="T52:BO52">
      <formula1>0</formula1>
      <formula2>999999</formula2>
    </dataValidation>
    <dataValidation type="whole" showErrorMessage="1" errorTitle="Maximum Dollar Input Exceeded" error="The maximum input value is $999,999 (x $1000), basically one billion dollars.  Please revise your figures." sqref="T53:BO53">
      <formula1>0</formula1>
      <formula2>999999</formula2>
    </dataValidation>
    <dataValidation type="whole" showInputMessage="1" showErrorMessage="1" promptTitle="No Input" prompt="This is not a funding line." errorTitle="Wrong Spot" error="This is either a total or blank funding line.  No Data Input Here." sqref="T54:BO54">
      <formula1>999999</formula1>
      <formula2>999999</formula2>
    </dataValidation>
    <dataValidation type="whole" showInputMessage="1" showErrorMessage="1" promptTitle="No Input" prompt="This is not a funding line." errorTitle="Wrong Spot" error="This is either a total or blank funding line.  No Data Input Here." sqref="T55:BO55">
      <formula1>999999</formula1>
      <formula2>999999</formula2>
    </dataValidation>
    <dataValidation type="whole" showErrorMessage="1" errorTitle="Maximum Dollar Input Exceeded" error="The maximum input value is $999,999 (x $1000), basically one billion dollars.  Please revise your figures." sqref="BJ56:BO56 AL56:AQ56 AT56:AY56 BB56:BG56 V56:AI5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56:AK56 AR56:AS56 AZ56:BA56 BH56:BI5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56:U56">
      <formula1>0</formula1>
      <formula2>999999</formula2>
    </dataValidation>
    <dataValidation type="whole" showErrorMessage="1" errorTitle="Maximum Dollar Input Exceeded" error="The maximum input value is $999,999 (x $1000), basically one billion dollars.  Please revise your figures." sqref="T57:BO57">
      <formula1>0</formula1>
      <formula2>999999</formula2>
    </dataValidation>
    <dataValidation type="whole" showInputMessage="1" showErrorMessage="1" promptTitle="No Input" prompt="This is not a funding line." errorTitle="Wrong Spot" error="This is either a total or blank funding line.  No Data Input Here." sqref="T58:BO58">
      <formula1>999999</formula1>
      <formula2>999999</formula2>
    </dataValidation>
    <dataValidation type="whole" showInputMessage="1" showErrorMessage="1" promptTitle="No Input" prompt="This is not a funding line." errorTitle="Wrong Spot" error="This is either a total or blank funding line.  No Data Input Here." sqref="T59:BO59">
      <formula1>999999</formula1>
      <formula2>999999</formula2>
    </dataValidation>
    <dataValidation type="whole" showErrorMessage="1" errorTitle="Maximum Dollar Input Exceeded" error="The maximum input value is $999,999 (x $1000), basically one billion dollars.  Please revise your figures." sqref="BJ60:BO60 AL60:AQ60 AT60:AY60 BB60:BG60 V60:AI6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60:AK60 AR60:AS60 AZ60:BA60 BH60:BI6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60:U60">
      <formula1>0</formula1>
      <formula2>999999</formula2>
    </dataValidation>
    <dataValidation type="whole" showErrorMessage="1" errorTitle="Maximum Dollar Input Exceeded" error="The maximum input value is $999,999 (x $1000), basically one billion dollars.  Please revise your figures." sqref="T61:BO61">
      <formula1>0</formula1>
      <formula2>999999</formula2>
    </dataValidation>
    <dataValidation type="whole" showInputMessage="1" showErrorMessage="1" promptTitle="No Input" prompt="This is not a funding line." errorTitle="Wrong Spot" error="This is either a total or blank funding line.  No Data Input Here." sqref="T62:BO62">
      <formula1>999999</formula1>
      <formula2>999999</formula2>
    </dataValidation>
    <dataValidation type="whole" showInputMessage="1" showErrorMessage="1" promptTitle="No Input" prompt="This is not a funding line." errorTitle="Wrong Spot" error="This is either a total or blank funding line.  No Data Input Here." sqref="T63:BO63">
      <formula1>999999</formula1>
      <formula2>999999</formula2>
    </dataValidation>
    <dataValidation type="whole" showErrorMessage="1" errorTitle="Maximum Dollar Input Exceeded" error="The maximum input value is $999,999 (x $1000), basically one billion dollars.  Please revise your figures." sqref="BJ64:BO64 AL64:AQ64 AT64:AY64 BB64:BG64 V64:AI6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64:AK64 AR64:AS64 AZ64:BA64 BH64:BI6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64:U64">
      <formula1>0</formula1>
      <formula2>999999</formula2>
    </dataValidation>
    <dataValidation type="whole" showErrorMessage="1" errorTitle="Maximum Dollar Input Exceeded" error="The maximum input value is $999,999 (x $1000), basically one billion dollars.  Please revise your figures." sqref="T65:BO65">
      <formula1>0</formula1>
      <formula2>999999</formula2>
    </dataValidation>
    <dataValidation type="whole" showErrorMessage="1" errorTitle="Maximum Dollar Input Exceeded" error="The maximum input value is $999,999 (x $1000), basically one billion dollars.  Please revise your figures." sqref="T66:BO66">
      <formula1>0</formula1>
      <formula2>999999</formula2>
    </dataValidation>
    <dataValidation type="whole" showInputMessage="1" showErrorMessage="1" promptTitle="No Input" prompt="This is not a funding line." errorTitle="Wrong Spot" error="This is either a total or blank funding line.  No Data Input Here." sqref="T67:BO67">
      <formula1>999999</formula1>
      <formula2>999999</formula2>
    </dataValidation>
    <dataValidation type="whole" showInputMessage="1" showErrorMessage="1" promptTitle="No Input" prompt="This is not a funding line." errorTitle="Wrong Spot" error="This is either a total or blank funding line.  No Data Input Here." sqref="T68:BO68">
      <formula1>999999</formula1>
      <formula2>999999</formula2>
    </dataValidation>
  </dataValidations>
  <printOptions gridLines="1"/>
  <pageMargins left="0.25" right="0.25" top="0.75" bottom="0.5" header="0.25" footer="0.25"/>
  <pageSetup blackAndWhite="1" fitToHeight="100" fitToWidth="1" horizontalDpi="600" verticalDpi="600" orientation="landscape" scale="86"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2003-11-25T22:47:01Z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