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Inventory'!$A$1:$S$39</definedName>
    <definedName name="_xlnm.Print_Titles" localSheetId="1">'Project Inventory'!$1:$3</definedName>
  </definedNames>
  <calcPr fullCalcOnLoad="1"/>
</workbook>
</file>

<file path=xl/sharedStrings.xml><?xml version="1.0" encoding="utf-8"?>
<sst xmlns="http://schemas.openxmlformats.org/spreadsheetml/2006/main" count="370" uniqueCount="97">
  <si>
    <t/>
  </si>
  <si>
    <t>TUO</t>
  </si>
  <si>
    <t>Sonora, City of</t>
  </si>
  <si>
    <t>Loc Funds (LTF)</t>
  </si>
  <si>
    <t>City Streets Rehab &amp; Safety</t>
  </si>
  <si>
    <t>TOTAL</t>
  </si>
  <si>
    <t>Tuolumne County</t>
  </si>
  <si>
    <t>RIP</t>
  </si>
  <si>
    <t>0.0/1.9</t>
  </si>
  <si>
    <t>Parrots Ferry Rd, Pedro-Green Rehab</t>
  </si>
  <si>
    <t>Loc Funds (CO)</t>
  </si>
  <si>
    <t>Rawhide, O'Byrnes Ferry, Greenley Rehab</t>
  </si>
  <si>
    <t>4.0/5.2</t>
  </si>
  <si>
    <t>Tuolumne Road Rehab</t>
  </si>
  <si>
    <t>10.4/13.0</t>
  </si>
  <si>
    <t>La Grange Road Rehab</t>
  </si>
  <si>
    <t>Tuolumne County Council of Governments</t>
  </si>
  <si>
    <t>4A2124</t>
  </si>
  <si>
    <t>Plan, program and monitor</t>
  </si>
  <si>
    <t>108</t>
  </si>
  <si>
    <t>Caltrans</t>
  </si>
  <si>
    <t>CO</t>
  </si>
  <si>
    <t>X</t>
  </si>
  <si>
    <t>340420</t>
  </si>
  <si>
    <t>R4.0/R6.0</t>
  </si>
  <si>
    <t>E. Sonora Bypass Stage II</t>
  </si>
  <si>
    <t>IIP</t>
  </si>
  <si>
    <t>Future Need</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</si>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</sst>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71</v>
      </c>
    </row>
    <row r="3" ht="12.75">
      <c r="B3" s="43"/>
    </row>
    <row r="4" ht="12.75">
      <c r="B4" s="46" t="s">
        <v>72</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75</v>
      </c>
    </row>
    <row r="7" ht="12.75">
      <c r="B7" s="50" t="s">
        <v>76</v>
      </c>
    </row>
    <row r="8" ht="12.75">
      <c r="B8" s="50" t="s">
        <v>77</v>
      </c>
    </row>
    <row r="9" ht="25.5">
      <c r="B9" s="50" t="s">
        <v>78</v>
      </c>
    </row>
    <row r="10" ht="12.75">
      <c r="B10" s="48"/>
    </row>
    <row r="11" ht="12.75">
      <c r="B11" s="49" t="s">
        <v>79</v>
      </c>
    </row>
    <row r="12" ht="12.75">
      <c r="B12" s="50" t="s">
        <v>80</v>
      </c>
    </row>
    <row r="13" ht="12.75">
      <c r="B13" s="50" t="s">
        <v>81</v>
      </c>
    </row>
    <row r="14" ht="12.75">
      <c r="B14" s="50" t="s">
        <v>82</v>
      </c>
    </row>
    <row r="15" ht="12.75">
      <c r="B15" s="48"/>
    </row>
    <row r="16" ht="12.75">
      <c r="B16" s="51" t="s">
        <v>83</v>
      </c>
    </row>
    <row r="17" ht="25.5">
      <c r="B17" s="48" t="s">
        <v>84</v>
      </c>
    </row>
    <row r="18" ht="12.75">
      <c r="B18" s="48" t="s">
        <v>85</v>
      </c>
    </row>
    <row r="19" ht="12.75">
      <c r="B19" s="48" t="s">
        <v>86</v>
      </c>
    </row>
    <row r="20" ht="25.5">
      <c r="B20" s="48" t="s">
        <v>87</v>
      </c>
    </row>
    <row r="21" ht="12.75">
      <c r="B21" s="48"/>
    </row>
    <row r="22" ht="38.25">
      <c r="B22" s="48" t="s">
        <v>88</v>
      </c>
    </row>
    <row r="23" ht="12.75">
      <c r="B23" s="48"/>
    </row>
    <row r="24" ht="12.75">
      <c r="B24" s="52" t="s">
        <v>89</v>
      </c>
    </row>
    <row r="25" ht="12.75">
      <c r="B25" s="48"/>
    </row>
    <row r="26" ht="12.75">
      <c r="B26" s="46" t="s">
        <v>90</v>
      </c>
    </row>
    <row r="27" ht="12.75">
      <c r="B27" s="53" t="s">
        <v>91</v>
      </c>
    </row>
    <row r="28" ht="12.75">
      <c r="B28" s="53" t="s">
        <v>92</v>
      </c>
    </row>
    <row r="29" ht="12.75">
      <c r="B29" s="53" t="s">
        <v>93</v>
      </c>
    </row>
    <row r="30" ht="12.75">
      <c r="B30" s="53" t="s">
        <v>94</v>
      </c>
    </row>
    <row r="31" ht="12.75">
      <c r="B31" s="53" t="s">
        <v>95</v>
      </c>
    </row>
    <row r="32" ht="12.75">
      <c r="B32" s="43"/>
    </row>
    <row r="33" ht="12.75">
      <c r="B33" s="43"/>
    </row>
    <row r="34" ht="12.75">
      <c r="B34" s="43"/>
    </row>
    <row r="35" ht="13.5" thickBot="1">
      <c r="B35" s="44"/>
    </row>
    <row r="36" ht="13.5" thickTop="1">
      <c r="B36" s="54" t="s">
        <v>96</v>
      </c>
    </row>
    <row r="100" spans="7:8" ht="12.75">
      <c r="G100" t="s">
        <v>73</v>
      </c>
      <c r="H100" t="s">
        <v>74</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41"/>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00390625" style="1" bestFit="1" customWidth="1"/>
    <col min="2" max="2" width="6.421875" style="1" bestFit="1" customWidth="1"/>
    <col min="3" max="3" width="7.7109375" style="1" bestFit="1" customWidth="1"/>
    <col min="4" max="4" width="30.57421875" style="1" bestFit="1" customWidth="1"/>
    <col min="5" max="5" width="12.42187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6</v>
      </c>
      <c r="B1" s="10"/>
      <c r="C1" s="10"/>
      <c r="D1" s="10"/>
      <c r="E1" s="10"/>
      <c r="F1" s="10"/>
      <c r="G1" s="10"/>
      <c r="H1" s="10"/>
      <c r="I1" s="10"/>
      <c r="J1" s="10"/>
      <c r="K1" s="10"/>
      <c r="L1" s="10"/>
      <c r="M1" s="10"/>
      <c r="N1" s="10"/>
      <c r="O1" s="10"/>
      <c r="P1" s="10"/>
      <c r="Q1" s="10"/>
      <c r="R1" s="10"/>
      <c r="S1" s="10"/>
      <c r="T1" s="12" t="s">
        <v>57</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29</v>
      </c>
      <c r="C2" s="14" t="s">
        <v>30</v>
      </c>
      <c r="D2" s="14" t="s">
        <v>32</v>
      </c>
      <c r="E2" s="14"/>
      <c r="F2" s="15" t="s">
        <v>55</v>
      </c>
      <c r="G2" s="16"/>
      <c r="H2" s="16"/>
      <c r="I2" s="16"/>
      <c r="J2" s="16"/>
      <c r="K2" s="16"/>
      <c r="L2" s="16"/>
      <c r="M2" s="16"/>
      <c r="N2" s="15" t="s">
        <v>56</v>
      </c>
      <c r="O2" s="16"/>
      <c r="P2" s="16"/>
      <c r="Q2" s="16"/>
      <c r="R2" s="16"/>
      <c r="S2" s="16"/>
      <c r="T2" s="15" t="s">
        <v>43</v>
      </c>
      <c r="U2" s="16"/>
      <c r="V2" s="16"/>
      <c r="W2" s="16"/>
      <c r="X2" s="16"/>
      <c r="Y2" s="16"/>
      <c r="Z2" s="16"/>
      <c r="AA2" s="16"/>
      <c r="AB2" s="15" t="s">
        <v>44</v>
      </c>
      <c r="AC2" s="16"/>
      <c r="AD2" s="16"/>
      <c r="AE2" s="16"/>
      <c r="AF2" s="16"/>
      <c r="AG2" s="16"/>
      <c r="AH2" s="16"/>
      <c r="AI2" s="16"/>
      <c r="AJ2" s="15" t="s">
        <v>45</v>
      </c>
      <c r="AK2" s="16"/>
      <c r="AL2" s="16"/>
      <c r="AM2" s="16"/>
      <c r="AN2" s="16"/>
      <c r="AO2" s="16"/>
      <c r="AP2" s="16"/>
      <c r="AQ2" s="16"/>
      <c r="AR2" s="15" t="s">
        <v>46</v>
      </c>
      <c r="AS2" s="16"/>
      <c r="AT2" s="16"/>
      <c r="AU2" s="16"/>
      <c r="AV2" s="16"/>
      <c r="AW2" s="16"/>
      <c r="AX2" s="16"/>
      <c r="AY2" s="16"/>
      <c r="AZ2" s="15" t="s">
        <v>47</v>
      </c>
      <c r="BA2" s="16"/>
      <c r="BB2" s="16"/>
      <c r="BC2" s="16"/>
      <c r="BD2" s="16"/>
      <c r="BE2" s="16"/>
      <c r="BF2" s="16"/>
      <c r="BG2" s="16"/>
      <c r="BH2" s="15" t="s">
        <v>48</v>
      </c>
      <c r="BI2" s="16"/>
      <c r="BJ2" s="16"/>
      <c r="BK2" s="16"/>
      <c r="BL2" s="16"/>
      <c r="BM2" s="16"/>
      <c r="BN2" s="16"/>
      <c r="BO2" s="23"/>
      <c r="BP2" s="22"/>
      <c r="BW2" s="15" t="s">
        <v>55</v>
      </c>
      <c r="BX2" s="16" t="s">
        <v>55</v>
      </c>
      <c r="BY2" s="16"/>
      <c r="BZ2" s="16"/>
      <c r="CA2" s="16"/>
      <c r="CB2" s="16"/>
      <c r="CC2" s="16"/>
      <c r="CD2" s="16"/>
      <c r="CE2" s="15" t="s">
        <v>56</v>
      </c>
      <c r="CF2" s="16" t="s">
        <v>56</v>
      </c>
      <c r="CG2" s="16"/>
      <c r="CH2" s="16"/>
      <c r="CI2" s="16"/>
      <c r="CJ2" s="16"/>
    </row>
    <row r="3" spans="1:88" s="4" customFormat="1" ht="11.25">
      <c r="A3" s="17" t="s">
        <v>21</v>
      </c>
      <c r="B3" s="18" t="s">
        <v>28</v>
      </c>
      <c r="C3" s="18" t="s">
        <v>31</v>
      </c>
      <c r="D3" s="18" t="s">
        <v>33</v>
      </c>
      <c r="E3" s="18" t="s">
        <v>34</v>
      </c>
      <c r="F3" s="19" t="s">
        <v>35</v>
      </c>
      <c r="G3" s="20" t="s">
        <v>36</v>
      </c>
      <c r="H3" s="20" t="s">
        <v>37</v>
      </c>
      <c r="I3" s="20" t="s">
        <v>38</v>
      </c>
      <c r="J3" s="20" t="s">
        <v>39</v>
      </c>
      <c r="K3" s="20" t="s">
        <v>40</v>
      </c>
      <c r="L3" s="20" t="s">
        <v>41</v>
      </c>
      <c r="M3" s="20" t="s">
        <v>42</v>
      </c>
      <c r="N3" s="19" t="s">
        <v>49</v>
      </c>
      <c r="O3" s="21" t="s">
        <v>50</v>
      </c>
      <c r="P3" s="21" t="s">
        <v>51</v>
      </c>
      <c r="Q3" s="21" t="s">
        <v>52</v>
      </c>
      <c r="R3" s="21" t="s">
        <v>53</v>
      </c>
      <c r="S3" s="21" t="s">
        <v>54</v>
      </c>
      <c r="T3" s="19" t="s">
        <v>35</v>
      </c>
      <c r="U3" s="20" t="s">
        <v>36</v>
      </c>
      <c r="V3" s="20" t="s">
        <v>37</v>
      </c>
      <c r="W3" s="20" t="s">
        <v>38</v>
      </c>
      <c r="X3" s="20" t="s">
        <v>39</v>
      </c>
      <c r="Y3" s="20" t="s">
        <v>40</v>
      </c>
      <c r="Z3" s="20" t="s">
        <v>41</v>
      </c>
      <c r="AA3" s="20" t="s">
        <v>42</v>
      </c>
      <c r="AB3" s="19" t="s">
        <v>35</v>
      </c>
      <c r="AC3" s="20" t="s">
        <v>36</v>
      </c>
      <c r="AD3" s="20" t="s">
        <v>37</v>
      </c>
      <c r="AE3" s="20" t="s">
        <v>38</v>
      </c>
      <c r="AF3" s="20" t="s">
        <v>39</v>
      </c>
      <c r="AG3" s="20" t="s">
        <v>40</v>
      </c>
      <c r="AH3" s="20" t="s">
        <v>41</v>
      </c>
      <c r="AI3" s="20" t="s">
        <v>42</v>
      </c>
      <c r="AJ3" s="19" t="s">
        <v>35</v>
      </c>
      <c r="AK3" s="20" t="s">
        <v>36</v>
      </c>
      <c r="AL3" s="20" t="s">
        <v>37</v>
      </c>
      <c r="AM3" s="20" t="s">
        <v>38</v>
      </c>
      <c r="AN3" s="20" t="s">
        <v>39</v>
      </c>
      <c r="AO3" s="20" t="s">
        <v>40</v>
      </c>
      <c r="AP3" s="20" t="s">
        <v>41</v>
      </c>
      <c r="AQ3" s="20" t="s">
        <v>42</v>
      </c>
      <c r="AR3" s="19" t="s">
        <v>35</v>
      </c>
      <c r="AS3" s="20" t="s">
        <v>36</v>
      </c>
      <c r="AT3" s="20" t="s">
        <v>37</v>
      </c>
      <c r="AU3" s="20" t="s">
        <v>38</v>
      </c>
      <c r="AV3" s="20" t="s">
        <v>39</v>
      </c>
      <c r="AW3" s="20" t="s">
        <v>40</v>
      </c>
      <c r="AX3" s="20" t="s">
        <v>41</v>
      </c>
      <c r="AY3" s="20" t="s">
        <v>42</v>
      </c>
      <c r="AZ3" s="19" t="s">
        <v>35</v>
      </c>
      <c r="BA3" s="20" t="s">
        <v>36</v>
      </c>
      <c r="BB3" s="20" t="s">
        <v>37</v>
      </c>
      <c r="BC3" s="20" t="s">
        <v>38</v>
      </c>
      <c r="BD3" s="20" t="s">
        <v>39</v>
      </c>
      <c r="BE3" s="20" t="s">
        <v>40</v>
      </c>
      <c r="BF3" s="20" t="s">
        <v>41</v>
      </c>
      <c r="BG3" s="20" t="s">
        <v>42</v>
      </c>
      <c r="BH3" s="19" t="s">
        <v>35</v>
      </c>
      <c r="BI3" s="20" t="s">
        <v>36</v>
      </c>
      <c r="BJ3" s="20" t="s">
        <v>37</v>
      </c>
      <c r="BK3" s="20" t="s">
        <v>38</v>
      </c>
      <c r="BL3" s="20" t="s">
        <v>39</v>
      </c>
      <c r="BM3" s="20" t="s">
        <v>40</v>
      </c>
      <c r="BN3" s="20" t="s">
        <v>41</v>
      </c>
      <c r="BO3" s="24" t="s">
        <v>42</v>
      </c>
      <c r="BP3" s="22" t="s">
        <v>59</v>
      </c>
      <c r="BQ3" s="4" t="s">
        <v>60</v>
      </c>
      <c r="BR3" s="4" t="s">
        <v>61</v>
      </c>
      <c r="BS3" s="4" t="s">
        <v>62</v>
      </c>
      <c r="BT3" s="4" t="s">
        <v>63</v>
      </c>
      <c r="BU3" s="4" t="s">
        <v>64</v>
      </c>
      <c r="BW3" s="19" t="s">
        <v>35</v>
      </c>
      <c r="BX3" s="20" t="s">
        <v>35</v>
      </c>
      <c r="BY3" s="20" t="s">
        <v>37</v>
      </c>
      <c r="BZ3" s="20" t="s">
        <v>37</v>
      </c>
      <c r="CA3" s="20" t="s">
        <v>39</v>
      </c>
      <c r="CB3" s="20" t="s">
        <v>39</v>
      </c>
      <c r="CC3" s="20" t="s">
        <v>41</v>
      </c>
      <c r="CD3" s="20" t="s">
        <v>41</v>
      </c>
      <c r="CE3" s="19" t="s">
        <v>49</v>
      </c>
      <c r="CF3" s="21" t="s">
        <v>49</v>
      </c>
      <c r="CG3" s="21" t="s">
        <v>51</v>
      </c>
      <c r="CH3" s="21" t="s">
        <v>51</v>
      </c>
      <c r="CI3" s="21" t="s">
        <v>53</v>
      </c>
      <c r="CJ3" s="21" t="s">
        <v>53</v>
      </c>
    </row>
    <row r="4" spans="1:102" ht="11.25">
      <c r="A4" s="1" t="s">
        <v>1</v>
      </c>
      <c r="B4" s="2" t="str">
        <f>HYPERLINK("http://www.dot.ca.gov/hq/transprog/stip2004/ff_sheets/10-3k94.xls","3K94")</f>
        <v>3K94</v>
      </c>
      <c r="C4" s="1" t="s">
        <v>0</v>
      </c>
      <c r="D4" s="1" t="s">
        <v>2</v>
      </c>
      <c r="E4" s="1" t="s">
        <v>3</v>
      </c>
      <c r="F4" s="7">
        <f ca="1">INDIRECT("T4")+INDIRECT("AB4")+INDIRECT("AJ4")+INDIRECT("AR4")+INDIRECT("AZ4")+INDIRECT("BH4")</f>
        <v>0</v>
      </c>
      <c r="G4" s="6">
        <f ca="1">INDIRECT("U4")+INDIRECT("AC4")+INDIRECT("AK4")+INDIRECT("AS4")+INDIRECT("BA4")+INDIRECT("BI4")</f>
        <v>116</v>
      </c>
      <c r="H4" s="6">
        <f ca="1">INDIRECT("V4")+INDIRECT("AD4")+INDIRECT("AL4")+INDIRECT("AT4")+INDIRECT("BB4")+INDIRECT("BJ4")</f>
        <v>0</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99</v>
      </c>
      <c r="P4" s="6">
        <f ca="1">INDIRECT("AJ4")+INDIRECT("AK4")+INDIRECT("AL4")+INDIRECT("AM4")+INDIRECT("AN4")+INDIRECT("AO4")+INDIRECT("AP4")+INDIRECT("AQ4")</f>
        <v>1</v>
      </c>
      <c r="Q4" s="6">
        <f ca="1">INDIRECT("AR4")+INDIRECT("AS4")+INDIRECT("AT4")+INDIRECT("AU4")+INDIRECT("AV4")+INDIRECT("AW4")+INDIRECT("AX4")+INDIRECT("AY4")</f>
        <v>12</v>
      </c>
      <c r="R4" s="6">
        <f ca="1">INDIRECT("AZ4")+INDIRECT("BA4")+INDIRECT("BB4")+INDIRECT("BC4")+INDIRECT("BD4")+INDIRECT("BE4")+INDIRECT("BF4")+INDIRECT("BG4")</f>
        <v>0</v>
      </c>
      <c r="S4" s="6">
        <f ca="1">INDIRECT("BH4")+INDIRECT("BI4")+INDIRECT("BJ4")+INDIRECT("BK4")+INDIRECT("BL4")+INDIRECT("BM4")+INDIRECT("BN4")+INDIRECT("BO4")</f>
        <v>4</v>
      </c>
      <c r="T4" s="28"/>
      <c r="U4" s="29"/>
      <c r="V4" s="29"/>
      <c r="W4" s="29"/>
      <c r="X4" s="29"/>
      <c r="Y4" s="29"/>
      <c r="Z4" s="29"/>
      <c r="AA4" s="29"/>
      <c r="AB4" s="28"/>
      <c r="AC4" s="29">
        <v>99</v>
      </c>
      <c r="AD4" s="29"/>
      <c r="AE4" s="29"/>
      <c r="AF4" s="29"/>
      <c r="AG4" s="29"/>
      <c r="AH4" s="29"/>
      <c r="AI4" s="29"/>
      <c r="AJ4" s="28"/>
      <c r="AK4" s="29">
        <v>1</v>
      </c>
      <c r="AL4" s="29"/>
      <c r="AM4" s="29"/>
      <c r="AN4" s="29"/>
      <c r="AO4" s="29"/>
      <c r="AP4" s="29"/>
      <c r="AQ4" s="29"/>
      <c r="AR4" s="28"/>
      <c r="AS4" s="29">
        <v>12</v>
      </c>
      <c r="AT4" s="29"/>
      <c r="AU4" s="29"/>
      <c r="AV4" s="29"/>
      <c r="AW4" s="29"/>
      <c r="AX4" s="29"/>
      <c r="AY4" s="29"/>
      <c r="AZ4" s="28"/>
      <c r="BA4" s="29"/>
      <c r="BB4" s="29"/>
      <c r="BC4" s="29"/>
      <c r="BD4" s="29"/>
      <c r="BE4" s="29"/>
      <c r="BF4" s="29"/>
      <c r="BG4" s="29"/>
      <c r="BH4" s="28"/>
      <c r="BI4" s="29">
        <v>4</v>
      </c>
      <c r="BJ4" s="29"/>
      <c r="BK4" s="29"/>
      <c r="BL4" s="29"/>
      <c r="BM4" s="29"/>
      <c r="BN4" s="29"/>
      <c r="BO4" s="29"/>
      <c r="BP4" s="9">
        <v>13000001139</v>
      </c>
      <c r="BQ4" s="1" t="s">
        <v>0</v>
      </c>
      <c r="BR4" s="1" t="s">
        <v>0</v>
      </c>
      <c r="BS4" s="1" t="s">
        <v>0</v>
      </c>
      <c r="BT4" s="1" t="s">
        <v>0</v>
      </c>
      <c r="BU4" s="1" t="s">
        <v>0</v>
      </c>
      <c r="BW4" s="1">
        <f ca="1">INDIRECT("T4")+2*INDIRECT("AB4")+3*INDIRECT("AJ4")+4*INDIRECT("AR4")+5*INDIRECT("AZ4")+6*INDIRECT("BH4")</f>
        <v>0</v>
      </c>
      <c r="BX4" s="1">
        <v>0</v>
      </c>
      <c r="BY4" s="1">
        <f ca="1">INDIRECT("U4")+2*INDIRECT("AC4")+3*INDIRECT("AK4")+4*INDIRECT("AS4")+5*INDIRECT("BA4")+6*INDIRECT("BI4")</f>
        <v>273</v>
      </c>
      <c r="BZ4" s="1">
        <v>273</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198</v>
      </c>
      <c r="CP4" s="1">
        <v>198</v>
      </c>
      <c r="CQ4" s="1">
        <f ca="1">INDIRECT("AJ4")+2*INDIRECT("AK4")+3*INDIRECT("AL4")+4*INDIRECT("AM4")+5*INDIRECT("AN4")+6*INDIRECT("AO4")+7*INDIRECT("AP4")+8*INDIRECT("AQ4")</f>
        <v>2</v>
      </c>
      <c r="CR4" s="1">
        <v>2</v>
      </c>
      <c r="CS4" s="1">
        <f ca="1">INDIRECT("AR4")+2*INDIRECT("AS4")+3*INDIRECT("AT4")+4*INDIRECT("AU4")+5*INDIRECT("AV4")+6*INDIRECT("AW4")+7*INDIRECT("AX4")+8*INDIRECT("AY4")</f>
        <v>24</v>
      </c>
      <c r="CT4" s="1">
        <v>24</v>
      </c>
      <c r="CU4" s="1">
        <f ca="1">INDIRECT("AZ4")+2*INDIRECT("BA4")+3*INDIRECT("BB4")+4*INDIRECT("BC4")+5*INDIRECT("BD4")+6*INDIRECT("BE4")+7*INDIRECT("BF4")+8*INDIRECT("BG4")</f>
        <v>0</v>
      </c>
      <c r="CV4" s="1">
        <v>0</v>
      </c>
      <c r="CW4" s="1">
        <f ca="1">INDIRECT("BH4")+2*INDIRECT("BI4")+3*INDIRECT("BJ4")+4*INDIRECT("BK4")+5*INDIRECT("BL4")+6*INDIRECT("BM4")+7*INDIRECT("BN4")+8*INDIRECT("BO4")</f>
        <v>8</v>
      </c>
      <c r="CX4" s="1">
        <v>8</v>
      </c>
    </row>
    <row r="5" spans="1:73" ht="11.25">
      <c r="A5" s="1" t="s">
        <v>0</v>
      </c>
      <c r="B5" s="1" t="s">
        <v>0</v>
      </c>
      <c r="C5" s="1" t="s">
        <v>0</v>
      </c>
      <c r="D5" s="1" t="s">
        <v>4</v>
      </c>
      <c r="E5" s="1" t="s">
        <v>5</v>
      </c>
      <c r="F5" s="7">
        <f>SUM(F4:F4)</f>
        <v>0</v>
      </c>
      <c r="G5" s="6">
        <f>SUM(G4:G4)</f>
        <v>116</v>
      </c>
      <c r="H5" s="6">
        <f>SUM(H4:H4)</f>
        <v>0</v>
      </c>
      <c r="I5" s="6">
        <f>SUM(I4:I4)</f>
        <v>0</v>
      </c>
      <c r="J5" s="6">
        <f>SUM(J4:J4)</f>
        <v>0</v>
      </c>
      <c r="K5" s="6">
        <f>SUM(K4:K4)</f>
        <v>0</v>
      </c>
      <c r="L5" s="6">
        <f>SUM(L4:L4)</f>
        <v>0</v>
      </c>
      <c r="M5" s="6">
        <f>SUM(M4:M4)</f>
        <v>0</v>
      </c>
      <c r="N5" s="7">
        <f>SUM(N4:N4)</f>
        <v>0</v>
      </c>
      <c r="O5" s="6">
        <f>SUM(O4:O4)</f>
        <v>99</v>
      </c>
      <c r="P5" s="6">
        <f>SUM(P4:P4)</f>
        <v>1</v>
      </c>
      <c r="Q5" s="6">
        <f>SUM(Q4:Q4)</f>
        <v>12</v>
      </c>
      <c r="R5" s="6">
        <f>SUM(R4:R4)</f>
        <v>0</v>
      </c>
      <c r="S5" s="6">
        <f>SUM(S4:S4)</f>
        <v>4</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58</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HYPERLINK("http://www.dot.ca.gov/hq/transprog/stip2004/ff_sheets/10-3k90.xls","3K90")</f>
        <v>3K90</v>
      </c>
      <c r="C7" s="30" t="s">
        <v>0</v>
      </c>
      <c r="D7" s="30" t="s">
        <v>6</v>
      </c>
      <c r="E7" s="30" t="s">
        <v>7</v>
      </c>
      <c r="F7" s="32">
        <f ca="1">INDIRECT("T7")+INDIRECT("AB7")+INDIRECT("AJ7")+INDIRECT("AR7")+INDIRECT("AZ7")+INDIRECT("BH7")</f>
        <v>0</v>
      </c>
      <c r="G7" s="33">
        <f ca="1">INDIRECT("U7")+INDIRECT("AC7")+INDIRECT("AK7")+INDIRECT("AS7")+INDIRECT("BA7")+INDIRECT("BI7")</f>
        <v>0</v>
      </c>
      <c r="H7" s="33">
        <f ca="1">INDIRECT("V7")+INDIRECT("AD7")+INDIRECT("AL7")+INDIRECT("AT7")+INDIRECT("BB7")+INDIRECT("BJ7")</f>
        <v>0</v>
      </c>
      <c r="I7" s="33">
        <f ca="1">INDIRECT("W7")+INDIRECT("AE7")+INDIRECT("AM7")+INDIRECT("AU7")+INDIRECT("BC7")+INDIRECT("BK7")</f>
        <v>0</v>
      </c>
      <c r="J7" s="33">
        <f ca="1">INDIRECT("X7")+INDIRECT("AF7")+INDIRECT("AN7")+INDIRECT("AV7")+INDIRECT("BD7")+INDIRECT("BL7")</f>
        <v>0</v>
      </c>
      <c r="K7" s="33">
        <f ca="1">INDIRECT("Y7")+INDIRECT("AG7")+INDIRECT("AO7")+INDIRECT("AW7")+INDIRECT("BE7")+INDIRECT("BM7")</f>
        <v>486</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486</v>
      </c>
      <c r="P7" s="33">
        <f ca="1">INDIRECT("AJ7")+INDIRECT("AK7")+INDIRECT("AL7")+INDIRECT("AM7")+INDIRECT("AN7")+INDIRECT("AO7")+INDIRECT("AP7")+INDIRECT("AQ7")</f>
        <v>0</v>
      </c>
      <c r="Q7" s="33">
        <f ca="1">INDIRECT("AR7")+INDIRECT("AS7")+INDIRECT("AT7")+INDIRECT("AU7")+INDIRECT("AV7")+INDIRECT("AW7")+INDIRECT("AX7")+INDIRECT("AY7")</f>
        <v>0</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c r="AC7" s="35"/>
      <c r="AD7" s="35"/>
      <c r="AE7" s="35"/>
      <c r="AF7" s="35"/>
      <c r="AG7" s="35">
        <v>486</v>
      </c>
      <c r="AH7" s="35"/>
      <c r="AI7" s="35"/>
      <c r="AJ7" s="34"/>
      <c r="AK7" s="35"/>
      <c r="AL7" s="35"/>
      <c r="AM7" s="35"/>
      <c r="AN7" s="35"/>
      <c r="AO7" s="35"/>
      <c r="AP7" s="35"/>
      <c r="AQ7" s="35"/>
      <c r="AR7" s="34"/>
      <c r="AS7" s="35"/>
      <c r="AT7" s="35"/>
      <c r="AU7" s="35"/>
      <c r="AV7" s="35"/>
      <c r="AW7" s="35"/>
      <c r="AX7" s="35"/>
      <c r="AY7" s="35"/>
      <c r="AZ7" s="34"/>
      <c r="BA7" s="35"/>
      <c r="BB7" s="35"/>
      <c r="BC7" s="35"/>
      <c r="BD7" s="35"/>
      <c r="BE7" s="35"/>
      <c r="BF7" s="35"/>
      <c r="BG7" s="35"/>
      <c r="BH7" s="34"/>
      <c r="BI7" s="35"/>
      <c r="BJ7" s="35"/>
      <c r="BK7" s="35"/>
      <c r="BL7" s="35"/>
      <c r="BM7" s="35"/>
      <c r="BN7" s="35"/>
      <c r="BO7" s="36"/>
      <c r="BP7" s="9">
        <v>13000001146</v>
      </c>
      <c r="BQ7" s="1" t="s">
        <v>7</v>
      </c>
      <c r="BR7" s="1" t="s">
        <v>0</v>
      </c>
      <c r="BS7" s="1" t="s">
        <v>0</v>
      </c>
      <c r="BT7" s="1" t="s">
        <v>0</v>
      </c>
      <c r="BU7" s="1" t="s">
        <v>0</v>
      </c>
      <c r="BW7" s="1">
        <f ca="1">INDIRECT("T7")+2*INDIRECT("AB7")+3*INDIRECT("AJ7")+4*INDIRECT("AR7")+5*INDIRECT("AZ7")+6*INDIRECT("BH7")</f>
        <v>0</v>
      </c>
      <c r="BX7" s="1">
        <v>0</v>
      </c>
      <c r="BY7" s="1">
        <f ca="1">INDIRECT("U7")+2*INDIRECT("AC7")+3*INDIRECT("AK7")+4*INDIRECT("AS7")+5*INDIRECT("BA7")+6*INDIRECT("BI7")</f>
        <v>0</v>
      </c>
      <c r="BZ7" s="1">
        <v>0</v>
      </c>
      <c r="CA7" s="1">
        <f ca="1">INDIRECT("V7")+2*INDIRECT("AD7")+3*INDIRECT("AL7")+4*INDIRECT("AT7")+5*INDIRECT("BB7")+6*INDIRECT("BJ7")</f>
        <v>0</v>
      </c>
      <c r="CB7" s="1">
        <v>0</v>
      </c>
      <c r="CC7" s="1">
        <f ca="1">INDIRECT("W7")+2*INDIRECT("AE7")+3*INDIRECT("AM7")+4*INDIRECT("AU7")+5*INDIRECT("BC7")+6*INDIRECT("BK7")</f>
        <v>0</v>
      </c>
      <c r="CD7" s="1">
        <v>0</v>
      </c>
      <c r="CE7" s="1">
        <f ca="1">INDIRECT("X7")+2*INDIRECT("AF7")+3*INDIRECT("AN7")+4*INDIRECT("AV7")+5*INDIRECT("BD7")+6*INDIRECT("BL7")</f>
        <v>0</v>
      </c>
      <c r="CF7" s="1">
        <v>0</v>
      </c>
      <c r="CG7" s="1">
        <f ca="1">INDIRECT("Y7")+2*INDIRECT("AG7")+3*INDIRECT("AO7")+4*INDIRECT("AW7")+5*INDIRECT("BE7")+6*INDIRECT("BM7")</f>
        <v>972</v>
      </c>
      <c r="CH7" s="1">
        <v>972</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2916</v>
      </c>
      <c r="CP7" s="1">
        <v>2916</v>
      </c>
      <c r="CQ7" s="1">
        <f ca="1">INDIRECT("AJ7")+2*INDIRECT("AK7")+3*INDIRECT("AL7")+4*INDIRECT("AM7")+5*INDIRECT("AN7")+6*INDIRECT("AO7")+7*INDIRECT("AP7")+8*INDIRECT("AQ7")</f>
        <v>0</v>
      </c>
      <c r="CR7" s="1">
        <v>0</v>
      </c>
      <c r="CS7" s="1">
        <f ca="1">INDIRECT("AR7")+2*INDIRECT("AS7")+3*INDIRECT("AT7")+4*INDIRECT("AU7")+5*INDIRECT("AV7")+6*INDIRECT("AW7")+7*INDIRECT("AX7")+8*INDIRECT("AY7")</f>
        <v>0</v>
      </c>
      <c r="CT7" s="1">
        <v>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102" ht="11.25">
      <c r="A8" s="1" t="s">
        <v>0</v>
      </c>
      <c r="B8" s="1" t="s">
        <v>0</v>
      </c>
      <c r="C8" s="1" t="s">
        <v>8</v>
      </c>
      <c r="D8" s="1" t="s">
        <v>9</v>
      </c>
      <c r="E8" s="1" t="s">
        <v>10</v>
      </c>
      <c r="F8" s="7">
        <f ca="1">INDIRECT("T8")+INDIRECT("AB8")+INDIRECT("AJ8")+INDIRECT("AR8")+INDIRECT("AZ8")+INDIRECT("BH8")</f>
        <v>14</v>
      </c>
      <c r="G8" s="6">
        <f ca="1">INDIRECT("U8")+INDIRECT("AC8")+INDIRECT("AK8")+INDIRECT("AS8")+INDIRECT("BA8")+INDIRECT("BI8")</f>
        <v>0</v>
      </c>
      <c r="H8" s="6">
        <f ca="1">INDIRECT("V8")+INDIRECT("AD8")+INDIRECT("AL8")+INDIRECT("AT8")+INDIRECT("BB8")+INDIRECT("BJ8")</f>
        <v>0</v>
      </c>
      <c r="I8" s="6">
        <f ca="1">INDIRECT("W8")+INDIRECT("AE8")+INDIRECT("AM8")+INDIRECT("AU8")+INDIRECT("BC8")+INDIRECT("BK8")</f>
        <v>0</v>
      </c>
      <c r="J8" s="6">
        <f ca="1">INDIRECT("X8")+INDIRECT("AF8")+INDIRECT("AN8")+INDIRECT("AV8")+INDIRECT("BD8")+INDIRECT("BL8")</f>
        <v>0</v>
      </c>
      <c r="K8" s="6">
        <f ca="1">INDIRECT("Y8")+INDIRECT("AG8")+INDIRECT("AO8")+INDIRECT("AW8")+INDIRECT("BE8")+INDIRECT("BM8")</f>
        <v>0</v>
      </c>
      <c r="L8" s="6">
        <f ca="1">INDIRECT("Z8")+INDIRECT("AH8")+INDIRECT("AP8")+INDIRECT("AX8")+INDIRECT("BF8")+INDIRECT("BN8")</f>
        <v>0</v>
      </c>
      <c r="M8" s="6">
        <f ca="1">INDIRECT("AA8")+INDIRECT("AI8")+INDIRECT("AQ8")+INDIRECT("AY8")+INDIRECT("BG8")+INDIRECT("BO8")</f>
        <v>0</v>
      </c>
      <c r="N8" s="7">
        <f ca="1">INDIRECT("T8")+INDIRECT("U8")+INDIRECT("V8")+INDIRECT("W8")+INDIRECT("X8")+INDIRECT("Y8")+INDIRECT("Z8")+INDIRECT("AA8")</f>
        <v>0</v>
      </c>
      <c r="O8" s="6">
        <f ca="1">INDIRECT("AB8")+INDIRECT("AC8")+INDIRECT("AD8")+INDIRECT("AE8")+INDIRECT("AF8")+INDIRECT("AG8")+INDIRECT("AH8")+INDIRECT("AI8")</f>
        <v>0</v>
      </c>
      <c r="P8" s="6">
        <f ca="1">INDIRECT("AJ8")+INDIRECT("AK8")+INDIRECT("AL8")+INDIRECT("AM8")+INDIRECT("AN8")+INDIRECT("AO8")+INDIRECT("AP8")+INDIRECT("AQ8")</f>
        <v>2</v>
      </c>
      <c r="Q8" s="6">
        <f ca="1">INDIRECT("AR8")+INDIRECT("AS8")+INDIRECT("AT8")+INDIRECT("AU8")+INDIRECT("AV8")+INDIRECT("AW8")+INDIRECT("AX8")+INDIRECT("AY8")</f>
        <v>12</v>
      </c>
      <c r="R8" s="6">
        <f ca="1">INDIRECT("AZ8")+INDIRECT("BA8")+INDIRECT("BB8")+INDIRECT("BC8")+INDIRECT("BD8")+INDIRECT("BE8")+INDIRECT("BF8")+INDIRECT("BG8")</f>
        <v>0</v>
      </c>
      <c r="S8" s="6">
        <f ca="1">INDIRECT("BH8")+INDIRECT("BI8")+INDIRECT("BJ8")+INDIRECT("BK8")+INDIRECT("BL8")+INDIRECT("BM8")+INDIRECT("BN8")+INDIRECT("BO8")</f>
        <v>0</v>
      </c>
      <c r="T8" s="28"/>
      <c r="U8" s="29"/>
      <c r="V8" s="29"/>
      <c r="W8" s="29"/>
      <c r="X8" s="29"/>
      <c r="Y8" s="29"/>
      <c r="Z8" s="29"/>
      <c r="AA8" s="29"/>
      <c r="AB8" s="28"/>
      <c r="AC8" s="29"/>
      <c r="AD8" s="29"/>
      <c r="AE8" s="29"/>
      <c r="AF8" s="29"/>
      <c r="AG8" s="29"/>
      <c r="AH8" s="29"/>
      <c r="AI8" s="29"/>
      <c r="AJ8" s="28">
        <v>2</v>
      </c>
      <c r="AK8" s="29"/>
      <c r="AL8" s="29"/>
      <c r="AM8" s="29"/>
      <c r="AN8" s="29"/>
      <c r="AO8" s="29"/>
      <c r="AP8" s="29"/>
      <c r="AQ8" s="29"/>
      <c r="AR8" s="28">
        <v>12</v>
      </c>
      <c r="AS8" s="29"/>
      <c r="AT8" s="29"/>
      <c r="AU8" s="29"/>
      <c r="AV8" s="29"/>
      <c r="AW8" s="29"/>
      <c r="AX8" s="29"/>
      <c r="AY8" s="29"/>
      <c r="AZ8" s="28"/>
      <c r="BA8" s="29"/>
      <c r="BB8" s="29"/>
      <c r="BC8" s="29"/>
      <c r="BD8" s="29"/>
      <c r="BE8" s="29"/>
      <c r="BF8" s="29"/>
      <c r="BG8" s="29"/>
      <c r="BH8" s="28"/>
      <c r="BI8" s="29"/>
      <c r="BJ8" s="29"/>
      <c r="BK8" s="29"/>
      <c r="BL8" s="29"/>
      <c r="BM8" s="29"/>
      <c r="BN8" s="29"/>
      <c r="BO8" s="29"/>
      <c r="BP8" s="9">
        <v>0</v>
      </c>
      <c r="BQ8" s="1" t="s">
        <v>0</v>
      </c>
      <c r="BR8" s="1" t="s">
        <v>0</v>
      </c>
      <c r="BS8" s="1" t="s">
        <v>0</v>
      </c>
      <c r="BT8" s="1" t="s">
        <v>0</v>
      </c>
      <c r="BU8" s="1" t="s">
        <v>0</v>
      </c>
      <c r="BW8" s="1">
        <f ca="1">INDIRECT("T8")+2*INDIRECT("AB8")+3*INDIRECT("AJ8")+4*INDIRECT("AR8")+5*INDIRECT("AZ8")+6*INDIRECT("BH8")</f>
        <v>54</v>
      </c>
      <c r="BX8" s="1">
        <v>54</v>
      </c>
      <c r="BY8" s="1">
        <f ca="1">INDIRECT("U8")+2*INDIRECT("AC8")+3*INDIRECT("AK8")+4*INDIRECT("AS8")+5*INDIRECT("BA8")+6*INDIRECT("BI8")</f>
        <v>0</v>
      </c>
      <c r="BZ8" s="1">
        <v>0</v>
      </c>
      <c r="CA8" s="1">
        <f ca="1">INDIRECT("V8")+2*INDIRECT("AD8")+3*INDIRECT("AL8")+4*INDIRECT("AT8")+5*INDIRECT("BB8")+6*INDIRECT("BJ8")</f>
        <v>0</v>
      </c>
      <c r="CB8" s="1">
        <v>0</v>
      </c>
      <c r="CC8" s="1">
        <f ca="1">INDIRECT("W8")+2*INDIRECT("AE8")+3*INDIRECT("AM8")+4*INDIRECT("AU8")+5*INDIRECT("BC8")+6*INDIRECT("BK8")</f>
        <v>0</v>
      </c>
      <c r="CD8" s="1">
        <v>0</v>
      </c>
      <c r="CE8" s="1">
        <f ca="1">INDIRECT("X8")+2*INDIRECT("AF8")+3*INDIRECT("AN8")+4*INDIRECT("AV8")+5*INDIRECT("BD8")+6*INDIRECT("BL8")</f>
        <v>0</v>
      </c>
      <c r="CF8" s="1">
        <v>0</v>
      </c>
      <c r="CG8" s="1">
        <f ca="1">INDIRECT("Y8")+2*INDIRECT("AG8")+3*INDIRECT("AO8")+4*INDIRECT("AW8")+5*INDIRECT("BE8")+6*INDIRECT("BM8")</f>
        <v>0</v>
      </c>
      <c r="CH8" s="1">
        <v>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0</v>
      </c>
      <c r="CN8" s="1">
        <v>0</v>
      </c>
      <c r="CO8" s="1">
        <f ca="1">INDIRECT("AB8")+2*INDIRECT("AC8")+3*INDIRECT("AD8")+4*INDIRECT("AE8")+5*INDIRECT("AF8")+6*INDIRECT("AG8")+7*INDIRECT("AH8")+8*INDIRECT("AI8")</f>
        <v>0</v>
      </c>
      <c r="CP8" s="1">
        <v>0</v>
      </c>
      <c r="CQ8" s="1">
        <f ca="1">INDIRECT("AJ8")+2*INDIRECT("AK8")+3*INDIRECT("AL8")+4*INDIRECT("AM8")+5*INDIRECT("AN8")+6*INDIRECT("AO8")+7*INDIRECT("AP8")+8*INDIRECT("AQ8")</f>
        <v>2</v>
      </c>
      <c r="CR8" s="1">
        <v>2</v>
      </c>
      <c r="CS8" s="1">
        <f ca="1">INDIRECT("AR8")+2*INDIRECT("AS8")+3*INDIRECT("AT8")+4*INDIRECT("AU8")+5*INDIRECT("AV8")+6*INDIRECT("AW8")+7*INDIRECT("AX8")+8*INDIRECT("AY8")</f>
        <v>12</v>
      </c>
      <c r="CT8" s="1">
        <v>12</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73" ht="11.25">
      <c r="A9" s="25"/>
      <c r="B9" s="25"/>
      <c r="C9" s="27" t="s">
        <v>58</v>
      </c>
      <c r="D9" s="26" t="s">
        <v>0</v>
      </c>
      <c r="E9" s="1" t="s">
        <v>5</v>
      </c>
      <c r="F9" s="7">
        <f>SUM(F7:F8)</f>
        <v>14</v>
      </c>
      <c r="G9" s="6">
        <f>SUM(G7:G8)</f>
        <v>0</v>
      </c>
      <c r="H9" s="6">
        <f>SUM(H7:H8)</f>
        <v>0</v>
      </c>
      <c r="I9" s="6">
        <f>SUM(I7:I8)</f>
        <v>0</v>
      </c>
      <c r="J9" s="6">
        <f>SUM(J7:J8)</f>
        <v>0</v>
      </c>
      <c r="K9" s="6">
        <f>SUM(K7:K8)</f>
        <v>486</v>
      </c>
      <c r="L9" s="6">
        <f>SUM(L7:L8)</f>
        <v>0</v>
      </c>
      <c r="M9" s="6">
        <f>SUM(M7:M8)</f>
        <v>0</v>
      </c>
      <c r="N9" s="7">
        <f>SUM(N7:N8)</f>
        <v>0</v>
      </c>
      <c r="O9" s="6">
        <f>SUM(O7:O8)</f>
        <v>486</v>
      </c>
      <c r="P9" s="6">
        <f>SUM(P7:P8)</f>
        <v>2</v>
      </c>
      <c r="Q9" s="6">
        <f>SUM(Q7:Q8)</f>
        <v>12</v>
      </c>
      <c r="R9" s="6">
        <f>SUM(R7:R8)</f>
        <v>0</v>
      </c>
      <c r="S9" s="6">
        <f>SUM(S7:S8)</f>
        <v>0</v>
      </c>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3:73" ht="11.25">
      <c r="C10" s="1" t="s">
        <v>0</v>
      </c>
      <c r="D10" s="1" t="s">
        <v>0</v>
      </c>
      <c r="E10" s="1" t="s">
        <v>0</v>
      </c>
      <c r="F10" s="7"/>
      <c r="G10" s="6"/>
      <c r="H10" s="6"/>
      <c r="I10" s="6"/>
      <c r="J10" s="6"/>
      <c r="K10" s="6"/>
      <c r="L10" s="6"/>
      <c r="M10" s="6"/>
      <c r="N10" s="7"/>
      <c r="O10" s="6"/>
      <c r="P10" s="6"/>
      <c r="Q10" s="6"/>
      <c r="R10" s="6"/>
      <c r="S10" s="6"/>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c r="BT10" s="1" t="s">
        <v>0</v>
      </c>
      <c r="BU10" s="1" t="s">
        <v>0</v>
      </c>
    </row>
    <row r="11" spans="1:102" ht="11.25">
      <c r="A11" s="30" t="s">
        <v>1</v>
      </c>
      <c r="B11" s="31" t="str">
        <f>HYPERLINK("http://www.dot.ca.gov/hq/transprog/stip2004/ff_sheets/10-3k91.xls","3K91")</f>
        <v>3K91</v>
      </c>
      <c r="C11" s="30" t="s">
        <v>0</v>
      </c>
      <c r="D11" s="30" t="s">
        <v>6</v>
      </c>
      <c r="E11" s="30" t="s">
        <v>7</v>
      </c>
      <c r="F11" s="32">
        <f ca="1">INDIRECT("T11")+INDIRECT("AB11")+INDIRECT("AJ11")+INDIRECT("AR11")+INDIRECT("AZ11")+INDIRECT("BH11")</f>
        <v>0</v>
      </c>
      <c r="G11" s="33">
        <f ca="1">INDIRECT("U11")+INDIRECT("AC11")+INDIRECT("AK11")+INDIRECT("AS11")+INDIRECT("BA11")+INDIRECT("BI11")</f>
        <v>0</v>
      </c>
      <c r="H11" s="33">
        <f ca="1">INDIRECT("V11")+INDIRECT("AD11")+INDIRECT("AL11")+INDIRECT("AT11")+INDIRECT("BB11")+INDIRECT("BJ11")</f>
        <v>0</v>
      </c>
      <c r="I11" s="33">
        <f ca="1">INDIRECT("W11")+INDIRECT("AE11")+INDIRECT("AM11")+INDIRECT("AU11")+INDIRECT("BC11")+INDIRECT("BK11")</f>
        <v>0</v>
      </c>
      <c r="J11" s="33">
        <f ca="1">INDIRECT("X11")+INDIRECT("AF11")+INDIRECT("AN11")+INDIRECT("AV11")+INDIRECT("BD11")+INDIRECT("BL11")</f>
        <v>620</v>
      </c>
      <c r="K11" s="33">
        <f ca="1">INDIRECT("Y11")+INDIRECT("AG11")+INDIRECT("AO11")+INDIRECT("AW11")+INDIRECT("BE11")+INDIRECT("BM11")</f>
        <v>0</v>
      </c>
      <c r="L11" s="33">
        <f ca="1">INDIRECT("Z11")+INDIRECT("AH11")+INDIRECT("AP11")+INDIRECT("AX11")+INDIRECT("BF11")+INDIRECT("BN11")</f>
        <v>0</v>
      </c>
      <c r="M11" s="33">
        <f ca="1">INDIRECT("AA11")+INDIRECT("AI11")+INDIRECT("AQ11")+INDIRECT("AY11")+INDIRECT("BG11")+INDIRECT("BO11")</f>
        <v>0</v>
      </c>
      <c r="N11" s="32">
        <f ca="1">INDIRECT("T11")+INDIRECT("U11")+INDIRECT("V11")+INDIRECT("W11")+INDIRECT("X11")+INDIRECT("Y11")+INDIRECT("Z11")+INDIRECT("AA11")</f>
        <v>0</v>
      </c>
      <c r="O11" s="33">
        <f ca="1">INDIRECT("AB11")+INDIRECT("AC11")+INDIRECT("AD11")+INDIRECT("AE11")+INDIRECT("AF11")+INDIRECT("AG11")+INDIRECT("AH11")+INDIRECT("AI11")</f>
        <v>620</v>
      </c>
      <c r="P11" s="33">
        <f ca="1">INDIRECT("AJ11")+INDIRECT("AK11")+INDIRECT("AL11")+INDIRECT("AM11")+INDIRECT("AN11")+INDIRECT("AO11")+INDIRECT("AP11")+INDIRECT("AQ11")</f>
        <v>0</v>
      </c>
      <c r="Q11" s="33">
        <f ca="1">INDIRECT("AR11")+INDIRECT("AS11")+INDIRECT("AT11")+INDIRECT("AU11")+INDIRECT("AV11")+INDIRECT("AW11")+INDIRECT("AX11")+INDIRECT("AY11")</f>
        <v>0</v>
      </c>
      <c r="R11" s="33">
        <f ca="1">INDIRECT("AZ11")+INDIRECT("BA11")+INDIRECT("BB11")+INDIRECT("BC11")+INDIRECT("BD11")+INDIRECT("BE11")+INDIRECT("BF11")+INDIRECT("BG11")</f>
        <v>0</v>
      </c>
      <c r="S11" s="33">
        <f ca="1">INDIRECT("BH11")+INDIRECT("BI11")+INDIRECT("BJ11")+INDIRECT("BK11")+INDIRECT("BL11")+INDIRECT("BM11")+INDIRECT("BN11")+INDIRECT("BO11")</f>
        <v>0</v>
      </c>
      <c r="T11" s="34"/>
      <c r="U11" s="35"/>
      <c r="V11" s="35"/>
      <c r="W11" s="35"/>
      <c r="X11" s="35"/>
      <c r="Y11" s="35"/>
      <c r="Z11" s="35"/>
      <c r="AA11" s="35"/>
      <c r="AB11" s="34"/>
      <c r="AC11" s="35"/>
      <c r="AD11" s="35"/>
      <c r="AE11" s="35"/>
      <c r="AF11" s="35">
        <v>620</v>
      </c>
      <c r="AG11" s="35"/>
      <c r="AH11" s="35"/>
      <c r="AI11" s="35"/>
      <c r="AJ11" s="34"/>
      <c r="AK11" s="35"/>
      <c r="AL11" s="35"/>
      <c r="AM11" s="35"/>
      <c r="AN11" s="35"/>
      <c r="AO11" s="35"/>
      <c r="AP11" s="35"/>
      <c r="AQ11" s="35"/>
      <c r="AR11" s="34"/>
      <c r="AS11" s="35"/>
      <c r="AT11" s="35"/>
      <c r="AU11" s="35"/>
      <c r="AV11" s="35"/>
      <c r="AW11" s="35"/>
      <c r="AX11" s="35"/>
      <c r="AY11" s="35"/>
      <c r="AZ11" s="34"/>
      <c r="BA11" s="35"/>
      <c r="BB11" s="35"/>
      <c r="BC11" s="35"/>
      <c r="BD11" s="35"/>
      <c r="BE11" s="35"/>
      <c r="BF11" s="35"/>
      <c r="BG11" s="35"/>
      <c r="BH11" s="34"/>
      <c r="BI11" s="35"/>
      <c r="BJ11" s="35"/>
      <c r="BK11" s="35"/>
      <c r="BL11" s="35"/>
      <c r="BM11" s="35"/>
      <c r="BN11" s="35"/>
      <c r="BO11" s="36"/>
      <c r="BP11" s="9">
        <v>13000001150</v>
      </c>
      <c r="BQ11" s="1" t="s">
        <v>7</v>
      </c>
      <c r="BR11" s="1" t="s">
        <v>0</v>
      </c>
      <c r="BS11" s="1" t="s">
        <v>0</v>
      </c>
      <c r="BT11" s="1" t="s">
        <v>0</v>
      </c>
      <c r="BU11" s="1" t="s">
        <v>0</v>
      </c>
      <c r="BW11" s="1">
        <f ca="1">INDIRECT("T11")+2*INDIRECT("AB11")+3*INDIRECT("AJ11")+4*INDIRECT("AR11")+5*INDIRECT("AZ11")+6*INDIRECT("BH11")</f>
        <v>0</v>
      </c>
      <c r="BX11" s="1">
        <v>0</v>
      </c>
      <c r="BY11" s="1">
        <f ca="1">INDIRECT("U11")+2*INDIRECT("AC11")+3*INDIRECT("AK11")+4*INDIRECT("AS11")+5*INDIRECT("BA11")+6*INDIRECT("BI11")</f>
        <v>0</v>
      </c>
      <c r="BZ11" s="1">
        <v>0</v>
      </c>
      <c r="CA11" s="1">
        <f ca="1">INDIRECT("V11")+2*INDIRECT("AD11")+3*INDIRECT("AL11")+4*INDIRECT("AT11")+5*INDIRECT("BB11")+6*INDIRECT("BJ11")</f>
        <v>0</v>
      </c>
      <c r="CB11" s="1">
        <v>0</v>
      </c>
      <c r="CC11" s="1">
        <f ca="1">INDIRECT("W11")+2*INDIRECT("AE11")+3*INDIRECT("AM11")+4*INDIRECT("AU11")+5*INDIRECT("BC11")+6*INDIRECT("BK11")</f>
        <v>0</v>
      </c>
      <c r="CD11" s="1">
        <v>0</v>
      </c>
      <c r="CE11" s="1">
        <f ca="1">INDIRECT("X11")+2*INDIRECT("AF11")+3*INDIRECT("AN11")+4*INDIRECT("AV11")+5*INDIRECT("BD11")+6*INDIRECT("BL11")</f>
        <v>1240</v>
      </c>
      <c r="CF11" s="1">
        <v>1240</v>
      </c>
      <c r="CG11" s="1">
        <f ca="1">INDIRECT("Y11")+2*INDIRECT("AG11")+3*INDIRECT("AO11")+4*INDIRECT("AW11")+5*INDIRECT("BE11")+6*INDIRECT("BM11")</f>
        <v>0</v>
      </c>
      <c r="CH11" s="1">
        <v>0</v>
      </c>
      <c r="CI11" s="1">
        <f ca="1">INDIRECT("Z11")+2*INDIRECT("AH11")+3*INDIRECT("AP11")+4*INDIRECT("AX11")+5*INDIRECT("BF11")+6*INDIRECT("BN11")</f>
        <v>0</v>
      </c>
      <c r="CJ11" s="1">
        <v>0</v>
      </c>
      <c r="CK11" s="1">
        <f ca="1">INDIRECT("AA11")+2*INDIRECT("AI11")+3*INDIRECT("AQ11")+4*INDIRECT("AY11")+5*INDIRECT("BG11")+6*INDIRECT("BO11")</f>
        <v>0</v>
      </c>
      <c r="CL11" s="1">
        <v>0</v>
      </c>
      <c r="CM11" s="1">
        <f ca="1">INDIRECT("T11")+2*INDIRECT("U11")+3*INDIRECT("V11")+4*INDIRECT("W11")+5*INDIRECT("X11")+6*INDIRECT("Y11")+7*INDIRECT("Z11")+8*INDIRECT("AA11")</f>
        <v>0</v>
      </c>
      <c r="CN11" s="1">
        <v>0</v>
      </c>
      <c r="CO11" s="1">
        <f ca="1">INDIRECT("AB11")+2*INDIRECT("AC11")+3*INDIRECT("AD11")+4*INDIRECT("AE11")+5*INDIRECT("AF11")+6*INDIRECT("AG11")+7*INDIRECT("AH11")+8*INDIRECT("AI11")</f>
        <v>3100</v>
      </c>
      <c r="CP11" s="1">
        <v>3100</v>
      </c>
      <c r="CQ11" s="1">
        <f ca="1">INDIRECT("AJ11")+2*INDIRECT("AK11")+3*INDIRECT("AL11")+4*INDIRECT("AM11")+5*INDIRECT("AN11")+6*INDIRECT("AO11")+7*INDIRECT("AP11")+8*INDIRECT("AQ11")</f>
        <v>0</v>
      </c>
      <c r="CR11" s="1">
        <v>0</v>
      </c>
      <c r="CS11" s="1">
        <f ca="1">INDIRECT("AR11")+2*INDIRECT("AS11")+3*INDIRECT("AT11")+4*INDIRECT("AU11")+5*INDIRECT("AV11")+6*INDIRECT("AW11")+7*INDIRECT("AX11")+8*INDIRECT("AY11")</f>
        <v>0</v>
      </c>
      <c r="CT11" s="1">
        <v>0</v>
      </c>
      <c r="CU11" s="1">
        <f ca="1">INDIRECT("AZ11")+2*INDIRECT("BA11")+3*INDIRECT("BB11")+4*INDIRECT("BC11")+5*INDIRECT("BD11")+6*INDIRECT("BE11")+7*INDIRECT("BF11")+8*INDIRECT("BG11")</f>
        <v>0</v>
      </c>
      <c r="CV11" s="1">
        <v>0</v>
      </c>
      <c r="CW11" s="1">
        <f ca="1">INDIRECT("BH11")+2*INDIRECT("BI11")+3*INDIRECT("BJ11")+4*INDIRECT("BK11")+5*INDIRECT("BL11")+6*INDIRECT("BM11")+7*INDIRECT("BN11")+8*INDIRECT("BO11")</f>
        <v>0</v>
      </c>
      <c r="CX11" s="1">
        <v>0</v>
      </c>
    </row>
    <row r="12" spans="1:102" ht="11.25">
      <c r="A12" s="1" t="s">
        <v>0</v>
      </c>
      <c r="B12" s="1" t="s">
        <v>0</v>
      </c>
      <c r="C12" s="1" t="s">
        <v>0</v>
      </c>
      <c r="D12" s="1" t="s">
        <v>11</v>
      </c>
      <c r="E12" s="1" t="s">
        <v>10</v>
      </c>
      <c r="F12" s="7">
        <f ca="1">INDIRECT("T12")+INDIRECT("AB12")+INDIRECT("AJ12")+INDIRECT("AR12")+INDIRECT("AZ12")+INDIRECT("BH12")</f>
        <v>23</v>
      </c>
      <c r="G12" s="6">
        <f ca="1">INDIRECT("U12")+INDIRECT("AC12")+INDIRECT("AK12")+INDIRECT("AS12")+INDIRECT("BA12")+INDIRECT("BI12")</f>
        <v>0</v>
      </c>
      <c r="H12" s="6">
        <f ca="1">INDIRECT("V12")+INDIRECT("AD12")+INDIRECT("AL12")+INDIRECT("AT12")+INDIRECT("BB12")+INDIRECT("BJ12")</f>
        <v>0</v>
      </c>
      <c r="I12" s="6">
        <f ca="1">INDIRECT("W12")+INDIRECT("AE12")+INDIRECT("AM12")+INDIRECT("AU12")+INDIRECT("BC12")+INDIRECT("BK12")</f>
        <v>0</v>
      </c>
      <c r="J12" s="6">
        <f ca="1">INDIRECT("X12")+INDIRECT("AF12")+INDIRECT("AN12")+INDIRECT("AV12")+INDIRECT("BD12")+INDIRECT("BL12")</f>
        <v>0</v>
      </c>
      <c r="K12" s="6">
        <f ca="1">INDIRECT("Y12")+INDIRECT("AG12")+INDIRECT("AO12")+INDIRECT("AW12")+INDIRECT("BE12")+INDIRECT("BM12")</f>
        <v>0</v>
      </c>
      <c r="L12" s="6">
        <f ca="1">INDIRECT("Z12")+INDIRECT("AH12")+INDIRECT("AP12")+INDIRECT("AX12")+INDIRECT("BF12")+INDIRECT("BN12")</f>
        <v>0</v>
      </c>
      <c r="M12" s="6">
        <f ca="1">INDIRECT("AA12")+INDIRECT("AI12")+INDIRECT("AQ12")+INDIRECT("AY12")+INDIRECT("BG12")+INDIRECT("BO12")</f>
        <v>0</v>
      </c>
      <c r="N12" s="7">
        <f ca="1">INDIRECT("T12")+INDIRECT("U12")+INDIRECT("V12")+INDIRECT("W12")+INDIRECT("X12")+INDIRECT("Y12")+INDIRECT("Z12")+INDIRECT("AA12")</f>
        <v>0</v>
      </c>
      <c r="O12" s="6">
        <f ca="1">INDIRECT("AB12")+INDIRECT("AC12")+INDIRECT("AD12")+INDIRECT("AE12")+INDIRECT("AF12")+INDIRECT("AG12")+INDIRECT("AH12")+INDIRECT("AI12")</f>
        <v>0</v>
      </c>
      <c r="P12" s="6">
        <f ca="1">INDIRECT("AJ12")+INDIRECT("AK12")+INDIRECT("AL12")+INDIRECT("AM12")+INDIRECT("AN12")+INDIRECT("AO12")+INDIRECT("AP12")+INDIRECT("AQ12")</f>
        <v>6</v>
      </c>
      <c r="Q12" s="6">
        <f ca="1">INDIRECT("AR12")+INDIRECT("AS12")+INDIRECT("AT12")+INDIRECT("AU12")+INDIRECT("AV12")+INDIRECT("AW12")+INDIRECT("AX12")+INDIRECT("AY12")</f>
        <v>17</v>
      </c>
      <c r="R12" s="6">
        <f ca="1">INDIRECT("AZ12")+INDIRECT("BA12")+INDIRECT("BB12")+INDIRECT("BC12")+INDIRECT("BD12")+INDIRECT("BE12")+INDIRECT("BF12")+INDIRECT("BG12")</f>
        <v>0</v>
      </c>
      <c r="S12" s="6">
        <f ca="1">INDIRECT("BH12")+INDIRECT("BI12")+INDIRECT("BJ12")+INDIRECT("BK12")+INDIRECT("BL12")+INDIRECT("BM12")+INDIRECT("BN12")+INDIRECT("BO12")</f>
        <v>0</v>
      </c>
      <c r="T12" s="28"/>
      <c r="U12" s="29"/>
      <c r="V12" s="29"/>
      <c r="W12" s="29"/>
      <c r="X12" s="29"/>
      <c r="Y12" s="29"/>
      <c r="Z12" s="29"/>
      <c r="AA12" s="29"/>
      <c r="AB12" s="28"/>
      <c r="AC12" s="29"/>
      <c r="AD12" s="29"/>
      <c r="AE12" s="29"/>
      <c r="AF12" s="29"/>
      <c r="AG12" s="29"/>
      <c r="AH12" s="29"/>
      <c r="AI12" s="29"/>
      <c r="AJ12" s="28">
        <v>6</v>
      </c>
      <c r="AK12" s="29"/>
      <c r="AL12" s="29"/>
      <c r="AM12" s="29"/>
      <c r="AN12" s="29"/>
      <c r="AO12" s="29"/>
      <c r="AP12" s="29"/>
      <c r="AQ12" s="29"/>
      <c r="AR12" s="28">
        <v>17</v>
      </c>
      <c r="AS12" s="29"/>
      <c r="AT12" s="29"/>
      <c r="AU12" s="29"/>
      <c r="AV12" s="29"/>
      <c r="AW12" s="29"/>
      <c r="AX12" s="29"/>
      <c r="AY12" s="29"/>
      <c r="AZ12" s="28"/>
      <c r="BA12" s="29"/>
      <c r="BB12" s="29"/>
      <c r="BC12" s="29"/>
      <c r="BD12" s="29"/>
      <c r="BE12" s="29"/>
      <c r="BF12" s="29"/>
      <c r="BG12" s="29"/>
      <c r="BH12" s="28"/>
      <c r="BI12" s="29"/>
      <c r="BJ12" s="29"/>
      <c r="BK12" s="29"/>
      <c r="BL12" s="29"/>
      <c r="BM12" s="29"/>
      <c r="BN12" s="29"/>
      <c r="BO12" s="29"/>
      <c r="BP12" s="9">
        <v>0</v>
      </c>
      <c r="BQ12" s="1" t="s">
        <v>0</v>
      </c>
      <c r="BR12" s="1" t="s">
        <v>0</v>
      </c>
      <c r="BS12" s="1" t="s">
        <v>0</v>
      </c>
      <c r="BT12" s="1" t="s">
        <v>0</v>
      </c>
      <c r="BU12" s="1" t="s">
        <v>0</v>
      </c>
      <c r="BW12" s="1">
        <f ca="1">INDIRECT("T12")+2*INDIRECT("AB12")+3*INDIRECT("AJ12")+4*INDIRECT("AR12")+5*INDIRECT("AZ12")+6*INDIRECT("BH12")</f>
        <v>86</v>
      </c>
      <c r="BX12" s="1">
        <v>86</v>
      </c>
      <c r="BY12" s="1">
        <f ca="1">INDIRECT("U12")+2*INDIRECT("AC12")+3*INDIRECT("AK12")+4*INDIRECT("AS12")+5*INDIRECT("BA12")+6*INDIRECT("BI12")</f>
        <v>0</v>
      </c>
      <c r="BZ12" s="1">
        <v>0</v>
      </c>
      <c r="CA12" s="1">
        <f ca="1">INDIRECT("V12")+2*INDIRECT("AD12")+3*INDIRECT("AL12")+4*INDIRECT("AT12")+5*INDIRECT("BB12")+6*INDIRECT("BJ12")</f>
        <v>0</v>
      </c>
      <c r="CB12" s="1">
        <v>0</v>
      </c>
      <c r="CC12" s="1">
        <f ca="1">INDIRECT("W12")+2*INDIRECT("AE12")+3*INDIRECT("AM12")+4*INDIRECT("AU12")+5*INDIRECT("BC12")+6*INDIRECT("BK12")</f>
        <v>0</v>
      </c>
      <c r="CD12" s="1">
        <v>0</v>
      </c>
      <c r="CE12" s="1">
        <f ca="1">INDIRECT("X12")+2*INDIRECT("AF12")+3*INDIRECT("AN12")+4*INDIRECT("AV12")+5*INDIRECT("BD12")+6*INDIRECT("BL12")</f>
        <v>0</v>
      </c>
      <c r="CF12" s="1">
        <v>0</v>
      </c>
      <c r="CG12" s="1">
        <f ca="1">INDIRECT("Y12")+2*INDIRECT("AG12")+3*INDIRECT("AO12")+4*INDIRECT("AW12")+5*INDIRECT("BE12")+6*INDIRECT("BM12")</f>
        <v>0</v>
      </c>
      <c r="CH12" s="1">
        <v>0</v>
      </c>
      <c r="CI12" s="1">
        <f ca="1">INDIRECT("Z12")+2*INDIRECT("AH12")+3*INDIRECT("AP12")+4*INDIRECT("AX12")+5*INDIRECT("BF12")+6*INDIRECT("BN12")</f>
        <v>0</v>
      </c>
      <c r="CJ12" s="1">
        <v>0</v>
      </c>
      <c r="CK12" s="1">
        <f ca="1">INDIRECT("AA12")+2*INDIRECT("AI12")+3*INDIRECT("AQ12")+4*INDIRECT("AY12")+5*INDIRECT("BG12")+6*INDIRECT("BO12")</f>
        <v>0</v>
      </c>
      <c r="CL12" s="1">
        <v>0</v>
      </c>
      <c r="CM12" s="1">
        <f ca="1">INDIRECT("T12")+2*INDIRECT("U12")+3*INDIRECT("V12")+4*INDIRECT("W12")+5*INDIRECT("X12")+6*INDIRECT("Y12")+7*INDIRECT("Z12")+8*INDIRECT("AA12")</f>
        <v>0</v>
      </c>
      <c r="CN12" s="1">
        <v>0</v>
      </c>
      <c r="CO12" s="1">
        <f ca="1">INDIRECT("AB12")+2*INDIRECT("AC12")+3*INDIRECT("AD12")+4*INDIRECT("AE12")+5*INDIRECT("AF12")+6*INDIRECT("AG12")+7*INDIRECT("AH12")+8*INDIRECT("AI12")</f>
        <v>0</v>
      </c>
      <c r="CP12" s="1">
        <v>0</v>
      </c>
      <c r="CQ12" s="1">
        <f ca="1">INDIRECT("AJ12")+2*INDIRECT("AK12")+3*INDIRECT("AL12")+4*INDIRECT("AM12")+5*INDIRECT("AN12")+6*INDIRECT("AO12")+7*INDIRECT("AP12")+8*INDIRECT("AQ12")</f>
        <v>6</v>
      </c>
      <c r="CR12" s="1">
        <v>6</v>
      </c>
      <c r="CS12" s="1">
        <f ca="1">INDIRECT("AR12")+2*INDIRECT("AS12")+3*INDIRECT("AT12")+4*INDIRECT("AU12")+5*INDIRECT("AV12")+6*INDIRECT("AW12")+7*INDIRECT("AX12")+8*INDIRECT("AY12")</f>
        <v>17</v>
      </c>
      <c r="CT12" s="1">
        <v>17</v>
      </c>
      <c r="CU12" s="1">
        <f ca="1">INDIRECT("AZ12")+2*INDIRECT("BA12")+3*INDIRECT("BB12")+4*INDIRECT("BC12")+5*INDIRECT("BD12")+6*INDIRECT("BE12")+7*INDIRECT("BF12")+8*INDIRECT("BG12")</f>
        <v>0</v>
      </c>
      <c r="CV12" s="1">
        <v>0</v>
      </c>
      <c r="CW12" s="1">
        <f ca="1">INDIRECT("BH12")+2*INDIRECT("BI12")+3*INDIRECT("BJ12")+4*INDIRECT("BK12")+5*INDIRECT("BL12")+6*INDIRECT("BM12")+7*INDIRECT("BN12")+8*INDIRECT("BO12")</f>
        <v>0</v>
      </c>
      <c r="CX12" s="1">
        <v>0</v>
      </c>
    </row>
    <row r="13" spans="1:73" ht="11.25">
      <c r="A13" s="25"/>
      <c r="B13" s="25"/>
      <c r="C13" s="27" t="s">
        <v>58</v>
      </c>
      <c r="D13" s="26" t="s">
        <v>0</v>
      </c>
      <c r="E13" s="1" t="s">
        <v>5</v>
      </c>
      <c r="F13" s="7">
        <f>SUM(F11:F12)</f>
        <v>23</v>
      </c>
      <c r="G13" s="6">
        <f>SUM(G11:G12)</f>
        <v>0</v>
      </c>
      <c r="H13" s="6">
        <f>SUM(H11:H12)</f>
        <v>0</v>
      </c>
      <c r="I13" s="6">
        <f>SUM(I11:I12)</f>
        <v>0</v>
      </c>
      <c r="J13" s="6">
        <f>SUM(J11:J12)</f>
        <v>620</v>
      </c>
      <c r="K13" s="6">
        <f>SUM(K11:K12)</f>
        <v>0</v>
      </c>
      <c r="L13" s="6">
        <f>SUM(L11:L12)</f>
        <v>0</v>
      </c>
      <c r="M13" s="6">
        <f>SUM(M11:M12)</f>
        <v>0</v>
      </c>
      <c r="N13" s="7">
        <f>SUM(N11:N12)</f>
        <v>0</v>
      </c>
      <c r="O13" s="6">
        <f>SUM(O11:O12)</f>
        <v>620</v>
      </c>
      <c r="P13" s="6">
        <f>SUM(P11:P12)</f>
        <v>6</v>
      </c>
      <c r="Q13" s="6">
        <f>SUM(Q11:Q12)</f>
        <v>17</v>
      </c>
      <c r="R13" s="6">
        <f>SUM(R11:R12)</f>
        <v>0</v>
      </c>
      <c r="S13" s="6">
        <f>SUM(S11:S12)</f>
        <v>0</v>
      </c>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v>0</v>
      </c>
      <c r="BQ13" s="1" t="s">
        <v>0</v>
      </c>
      <c r="BR13" s="1" t="s">
        <v>0</v>
      </c>
      <c r="BS13" s="1" t="s">
        <v>0</v>
      </c>
      <c r="BT13" s="1" t="s">
        <v>0</v>
      </c>
      <c r="BU13" s="1" t="s">
        <v>0</v>
      </c>
    </row>
    <row r="14" spans="3:73" ht="11.25">
      <c r="C14" s="1" t="s">
        <v>0</v>
      </c>
      <c r="D14" s="1" t="s">
        <v>0</v>
      </c>
      <c r="E14" s="1" t="s">
        <v>0</v>
      </c>
      <c r="F14" s="7"/>
      <c r="G14" s="6"/>
      <c r="H14" s="6"/>
      <c r="I14" s="6"/>
      <c r="J14" s="6"/>
      <c r="K14" s="6"/>
      <c r="L14" s="6"/>
      <c r="M14" s="6"/>
      <c r="N14" s="7"/>
      <c r="O14" s="6"/>
      <c r="P14" s="6"/>
      <c r="Q14" s="6"/>
      <c r="R14" s="6"/>
      <c r="S14" s="6"/>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c r="BT14" s="1" t="s">
        <v>0</v>
      </c>
      <c r="BU14" s="1" t="s">
        <v>0</v>
      </c>
    </row>
    <row r="15" spans="1:102" ht="11.25">
      <c r="A15" s="30" t="s">
        <v>1</v>
      </c>
      <c r="B15" s="31" t="str">
        <f>HYPERLINK("http://www.dot.ca.gov/hq/transprog/stip2004/ff_sheets/10-3k92.xls","3K92")</f>
        <v>3K92</v>
      </c>
      <c r="C15" s="30" t="s">
        <v>0</v>
      </c>
      <c r="D15" s="30" t="s">
        <v>6</v>
      </c>
      <c r="E15" s="30" t="s">
        <v>7</v>
      </c>
      <c r="F15" s="32">
        <f ca="1">INDIRECT("T15")+INDIRECT("AB15")+INDIRECT("AJ15")+INDIRECT("AR15")+INDIRECT("AZ15")+INDIRECT("BH15")</f>
        <v>0</v>
      </c>
      <c r="G15" s="33">
        <f ca="1">INDIRECT("U15")+INDIRECT("AC15")+INDIRECT("AK15")+INDIRECT("AS15")+INDIRECT("BA15")+INDIRECT("BI15")</f>
        <v>0</v>
      </c>
      <c r="H15" s="33">
        <f ca="1">INDIRECT("V15")+INDIRECT("AD15")+INDIRECT("AL15")+INDIRECT("AT15")+INDIRECT("BB15")+INDIRECT("BJ15")</f>
        <v>0</v>
      </c>
      <c r="I15" s="33">
        <f ca="1">INDIRECT("W15")+INDIRECT("AE15")+INDIRECT("AM15")+INDIRECT("AU15")+INDIRECT("BC15")+INDIRECT("BK15")</f>
        <v>357</v>
      </c>
      <c r="J15" s="33">
        <f ca="1">INDIRECT("X15")+INDIRECT("AF15")+INDIRECT("AN15")+INDIRECT("AV15")+INDIRECT("BD15")+INDIRECT("BL15")</f>
        <v>0</v>
      </c>
      <c r="K15" s="33">
        <f ca="1">INDIRECT("Y15")+INDIRECT("AG15")+INDIRECT("AO15")+INDIRECT("AW15")+INDIRECT("BE15")+INDIRECT("BM15")</f>
        <v>0</v>
      </c>
      <c r="L15" s="33">
        <f ca="1">INDIRECT("Z15")+INDIRECT("AH15")+INDIRECT("AP15")+INDIRECT("AX15")+INDIRECT("BF15")+INDIRECT("BN15")</f>
        <v>0</v>
      </c>
      <c r="M15" s="33">
        <f ca="1">INDIRECT("AA15")+INDIRECT("AI15")+INDIRECT("AQ15")+INDIRECT("AY15")+INDIRECT("BG15")+INDIRECT("BO15")</f>
        <v>0</v>
      </c>
      <c r="N15" s="32">
        <f ca="1">INDIRECT("T15")+INDIRECT("U15")+INDIRECT("V15")+INDIRECT("W15")+INDIRECT("X15")+INDIRECT("Y15")+INDIRECT("Z15")+INDIRECT("AA15")</f>
        <v>0</v>
      </c>
      <c r="O15" s="33">
        <f ca="1">INDIRECT("AB15")+INDIRECT("AC15")+INDIRECT("AD15")+INDIRECT("AE15")+INDIRECT("AF15")+INDIRECT("AG15")+INDIRECT("AH15")+INDIRECT("AI15")</f>
        <v>357</v>
      </c>
      <c r="P15" s="33">
        <f ca="1">INDIRECT("AJ15")+INDIRECT("AK15")+INDIRECT("AL15")+INDIRECT("AM15")+INDIRECT("AN15")+INDIRECT("AO15")+INDIRECT("AP15")+INDIRECT("AQ15")</f>
        <v>0</v>
      </c>
      <c r="Q15" s="33">
        <f ca="1">INDIRECT("AR15")+INDIRECT("AS15")+INDIRECT("AT15")+INDIRECT("AU15")+INDIRECT("AV15")+INDIRECT("AW15")+INDIRECT("AX15")+INDIRECT("AY15")</f>
        <v>0</v>
      </c>
      <c r="R15" s="33">
        <f ca="1">INDIRECT("AZ15")+INDIRECT("BA15")+INDIRECT("BB15")+INDIRECT("BC15")+INDIRECT("BD15")+INDIRECT("BE15")+INDIRECT("BF15")+INDIRECT("BG15")</f>
        <v>0</v>
      </c>
      <c r="S15" s="33">
        <f ca="1">INDIRECT("BH15")+INDIRECT("BI15")+INDIRECT("BJ15")+INDIRECT("BK15")+INDIRECT("BL15")+INDIRECT("BM15")+INDIRECT("BN15")+INDIRECT("BO15")</f>
        <v>0</v>
      </c>
      <c r="T15" s="34"/>
      <c r="U15" s="35"/>
      <c r="V15" s="35"/>
      <c r="W15" s="35"/>
      <c r="X15" s="35"/>
      <c r="Y15" s="35"/>
      <c r="Z15" s="35"/>
      <c r="AA15" s="35"/>
      <c r="AB15" s="34"/>
      <c r="AC15" s="35"/>
      <c r="AD15" s="35"/>
      <c r="AE15" s="35">
        <v>357</v>
      </c>
      <c r="AF15" s="35"/>
      <c r="AG15" s="35"/>
      <c r="AH15" s="35"/>
      <c r="AI15" s="35"/>
      <c r="AJ15" s="34"/>
      <c r="AK15" s="35"/>
      <c r="AL15" s="35"/>
      <c r="AM15" s="35"/>
      <c r="AN15" s="35"/>
      <c r="AO15" s="35"/>
      <c r="AP15" s="35"/>
      <c r="AQ15" s="35"/>
      <c r="AR15" s="34"/>
      <c r="AS15" s="35"/>
      <c r="AT15" s="35"/>
      <c r="AU15" s="35"/>
      <c r="AV15" s="35"/>
      <c r="AW15" s="35"/>
      <c r="AX15" s="35"/>
      <c r="AY15" s="35"/>
      <c r="AZ15" s="34"/>
      <c r="BA15" s="35"/>
      <c r="BB15" s="35"/>
      <c r="BC15" s="35"/>
      <c r="BD15" s="35"/>
      <c r="BE15" s="35"/>
      <c r="BF15" s="35"/>
      <c r="BG15" s="35"/>
      <c r="BH15" s="34"/>
      <c r="BI15" s="35"/>
      <c r="BJ15" s="35"/>
      <c r="BK15" s="35"/>
      <c r="BL15" s="35"/>
      <c r="BM15" s="35"/>
      <c r="BN15" s="35"/>
      <c r="BO15" s="36"/>
      <c r="BP15" s="9">
        <v>13000001153</v>
      </c>
      <c r="BQ15" s="1" t="s">
        <v>7</v>
      </c>
      <c r="BR15" s="1" t="s">
        <v>0</v>
      </c>
      <c r="BS15" s="1" t="s">
        <v>0</v>
      </c>
      <c r="BT15" s="1" t="s">
        <v>0</v>
      </c>
      <c r="BU15" s="1" t="s">
        <v>0</v>
      </c>
      <c r="BW15" s="1">
        <f ca="1">INDIRECT("T15")+2*INDIRECT("AB15")+3*INDIRECT("AJ15")+4*INDIRECT("AR15")+5*INDIRECT("AZ15")+6*INDIRECT("BH15")</f>
        <v>0</v>
      </c>
      <c r="BX15" s="1">
        <v>0</v>
      </c>
      <c r="BY15" s="1">
        <f ca="1">INDIRECT("U15")+2*INDIRECT("AC15")+3*INDIRECT("AK15")+4*INDIRECT("AS15")+5*INDIRECT("BA15")+6*INDIRECT("BI15")</f>
        <v>0</v>
      </c>
      <c r="BZ15" s="1">
        <v>0</v>
      </c>
      <c r="CA15" s="1">
        <f ca="1">INDIRECT("V15")+2*INDIRECT("AD15")+3*INDIRECT("AL15")+4*INDIRECT("AT15")+5*INDIRECT("BB15")+6*INDIRECT("BJ15")</f>
        <v>0</v>
      </c>
      <c r="CB15" s="1">
        <v>0</v>
      </c>
      <c r="CC15" s="1">
        <f ca="1">INDIRECT("W15")+2*INDIRECT("AE15")+3*INDIRECT("AM15")+4*INDIRECT("AU15")+5*INDIRECT("BC15")+6*INDIRECT("BK15")</f>
        <v>714</v>
      </c>
      <c r="CD15" s="1">
        <v>714</v>
      </c>
      <c r="CE15" s="1">
        <f ca="1">INDIRECT("X15")+2*INDIRECT("AF15")+3*INDIRECT("AN15")+4*INDIRECT("AV15")+5*INDIRECT("BD15")+6*INDIRECT("BL15")</f>
        <v>0</v>
      </c>
      <c r="CF15" s="1">
        <v>0</v>
      </c>
      <c r="CG15" s="1">
        <f ca="1">INDIRECT("Y15")+2*INDIRECT("AG15")+3*INDIRECT("AO15")+4*INDIRECT("AW15")+5*INDIRECT("BE15")+6*INDIRECT("BM15")</f>
        <v>0</v>
      </c>
      <c r="CH15" s="1">
        <v>0</v>
      </c>
      <c r="CI15" s="1">
        <f ca="1">INDIRECT("Z15")+2*INDIRECT("AH15")+3*INDIRECT("AP15")+4*INDIRECT("AX15")+5*INDIRECT("BF15")+6*INDIRECT("BN15")</f>
        <v>0</v>
      </c>
      <c r="CJ15" s="1">
        <v>0</v>
      </c>
      <c r="CK15" s="1">
        <f ca="1">INDIRECT("AA15")+2*INDIRECT("AI15")+3*INDIRECT("AQ15")+4*INDIRECT("AY15")+5*INDIRECT("BG15")+6*INDIRECT("BO15")</f>
        <v>0</v>
      </c>
      <c r="CL15" s="1">
        <v>0</v>
      </c>
      <c r="CM15" s="1">
        <f ca="1">INDIRECT("T15")+2*INDIRECT("U15")+3*INDIRECT("V15")+4*INDIRECT("W15")+5*INDIRECT("X15")+6*INDIRECT("Y15")+7*INDIRECT("Z15")+8*INDIRECT("AA15")</f>
        <v>0</v>
      </c>
      <c r="CN15" s="1">
        <v>0</v>
      </c>
      <c r="CO15" s="1">
        <f ca="1">INDIRECT("AB15")+2*INDIRECT("AC15")+3*INDIRECT("AD15")+4*INDIRECT("AE15")+5*INDIRECT("AF15")+6*INDIRECT("AG15")+7*INDIRECT("AH15")+8*INDIRECT("AI15")</f>
        <v>1428</v>
      </c>
      <c r="CP15" s="1">
        <v>1428</v>
      </c>
      <c r="CQ15" s="1">
        <f ca="1">INDIRECT("AJ15")+2*INDIRECT("AK15")+3*INDIRECT("AL15")+4*INDIRECT("AM15")+5*INDIRECT("AN15")+6*INDIRECT("AO15")+7*INDIRECT("AP15")+8*INDIRECT("AQ15")</f>
        <v>0</v>
      </c>
      <c r="CR15" s="1">
        <v>0</v>
      </c>
      <c r="CS15" s="1">
        <f ca="1">INDIRECT("AR15")+2*INDIRECT("AS15")+3*INDIRECT("AT15")+4*INDIRECT("AU15")+5*INDIRECT("AV15")+6*INDIRECT("AW15")+7*INDIRECT("AX15")+8*INDIRECT("AY15")</f>
        <v>0</v>
      </c>
      <c r="CT15" s="1">
        <v>0</v>
      </c>
      <c r="CU15" s="1">
        <f ca="1">INDIRECT("AZ15")+2*INDIRECT("BA15")+3*INDIRECT("BB15")+4*INDIRECT("BC15")+5*INDIRECT("BD15")+6*INDIRECT("BE15")+7*INDIRECT("BF15")+8*INDIRECT("BG15")</f>
        <v>0</v>
      </c>
      <c r="CV15" s="1">
        <v>0</v>
      </c>
      <c r="CW15" s="1">
        <f ca="1">INDIRECT("BH15")+2*INDIRECT("BI15")+3*INDIRECT("BJ15")+4*INDIRECT("BK15")+5*INDIRECT("BL15")+6*INDIRECT("BM15")+7*INDIRECT("BN15")+8*INDIRECT("BO15")</f>
        <v>0</v>
      </c>
      <c r="CX15" s="1">
        <v>0</v>
      </c>
    </row>
    <row r="16" spans="1:102" ht="11.25">
      <c r="A16" s="1" t="s">
        <v>0</v>
      </c>
      <c r="B16" s="1" t="s">
        <v>0</v>
      </c>
      <c r="C16" s="1" t="s">
        <v>12</v>
      </c>
      <c r="D16" s="1" t="s">
        <v>13</v>
      </c>
      <c r="E16" s="1" t="s">
        <v>3</v>
      </c>
      <c r="F16" s="7">
        <f ca="1">INDIRECT("T16")+INDIRECT("AB16")+INDIRECT("AJ16")+INDIRECT("AR16")+INDIRECT("AZ16")+INDIRECT("BH16")</f>
        <v>0</v>
      </c>
      <c r="G16" s="6">
        <f ca="1">INDIRECT("U16")+INDIRECT("AC16")+INDIRECT("AK16")+INDIRECT("AS16")+INDIRECT("BA16")+INDIRECT("BI16")</f>
        <v>52</v>
      </c>
      <c r="H16" s="6">
        <f ca="1">INDIRECT("V16")+INDIRECT("AD16")+INDIRECT("AL16")+INDIRECT("AT16")+INDIRECT("BB16")+INDIRECT("BJ16")</f>
        <v>64</v>
      </c>
      <c r="I16" s="6">
        <f ca="1">INDIRECT("W16")+INDIRECT("AE16")+INDIRECT("AM16")+INDIRECT("AU16")+INDIRECT("BC16")+INDIRECT("BK16")</f>
        <v>0</v>
      </c>
      <c r="J16" s="6">
        <f ca="1">INDIRECT("X16")+INDIRECT("AF16")+INDIRECT("AN16")+INDIRECT("AV16")+INDIRECT("BD16")+INDIRECT("BL16")</f>
        <v>0</v>
      </c>
      <c r="K16" s="6">
        <f ca="1">INDIRECT("Y16")+INDIRECT("AG16")+INDIRECT("AO16")+INDIRECT("AW16")+INDIRECT("BE16")+INDIRECT("BM16")</f>
        <v>0</v>
      </c>
      <c r="L16" s="6">
        <f ca="1">INDIRECT("Z16")+INDIRECT("AH16")+INDIRECT("AP16")+INDIRECT("AX16")+INDIRECT("BF16")+INDIRECT("BN16")</f>
        <v>0</v>
      </c>
      <c r="M16" s="6">
        <f ca="1">INDIRECT("AA16")+INDIRECT("AI16")+INDIRECT("AQ16")+INDIRECT("AY16")+INDIRECT("BG16")+INDIRECT("BO16")</f>
        <v>0</v>
      </c>
      <c r="N16" s="7">
        <f ca="1">INDIRECT("T16")+INDIRECT("U16")+INDIRECT("V16")+INDIRECT("W16")+INDIRECT("X16")+INDIRECT("Y16")+INDIRECT("Z16")+INDIRECT("AA16")</f>
        <v>0</v>
      </c>
      <c r="O16" s="6">
        <f ca="1">INDIRECT("AB16")+INDIRECT("AC16")+INDIRECT("AD16")+INDIRECT("AE16")+INDIRECT("AF16")+INDIRECT("AG16")+INDIRECT("AH16")+INDIRECT("AI16")</f>
        <v>64</v>
      </c>
      <c r="P16" s="6">
        <f ca="1">INDIRECT("AJ16")+INDIRECT("AK16")+INDIRECT("AL16")+INDIRECT("AM16")+INDIRECT("AN16")+INDIRECT("AO16")+INDIRECT("AP16")+INDIRECT("AQ16")</f>
        <v>12</v>
      </c>
      <c r="Q16" s="6">
        <f ca="1">INDIRECT("AR16")+INDIRECT("AS16")+INDIRECT("AT16")+INDIRECT("AU16")+INDIRECT("AV16")+INDIRECT("AW16")+INDIRECT("AX16")+INDIRECT("AY16")</f>
        <v>40</v>
      </c>
      <c r="R16" s="6">
        <f ca="1">INDIRECT("AZ16")+INDIRECT("BA16")+INDIRECT("BB16")+INDIRECT("BC16")+INDIRECT("BD16")+INDIRECT("BE16")+INDIRECT("BF16")+INDIRECT("BG16")</f>
        <v>0</v>
      </c>
      <c r="S16" s="6">
        <f ca="1">INDIRECT("BH16")+INDIRECT("BI16")+INDIRECT("BJ16")+INDIRECT("BK16")+INDIRECT("BL16")+INDIRECT("BM16")+INDIRECT("BN16")+INDIRECT("BO16")</f>
        <v>0</v>
      </c>
      <c r="T16" s="28"/>
      <c r="U16" s="29"/>
      <c r="V16" s="29"/>
      <c r="W16" s="29"/>
      <c r="X16" s="29"/>
      <c r="Y16" s="29"/>
      <c r="Z16" s="29"/>
      <c r="AA16" s="29"/>
      <c r="AB16" s="28"/>
      <c r="AC16" s="29"/>
      <c r="AD16" s="29">
        <v>64</v>
      </c>
      <c r="AE16" s="29"/>
      <c r="AF16" s="29"/>
      <c r="AG16" s="29"/>
      <c r="AH16" s="29"/>
      <c r="AI16" s="29"/>
      <c r="AJ16" s="28"/>
      <c r="AK16" s="29">
        <v>12</v>
      </c>
      <c r="AL16" s="29"/>
      <c r="AM16" s="29"/>
      <c r="AN16" s="29"/>
      <c r="AO16" s="29"/>
      <c r="AP16" s="29"/>
      <c r="AQ16" s="29"/>
      <c r="AR16" s="28"/>
      <c r="AS16" s="29">
        <v>40</v>
      </c>
      <c r="AT16" s="29"/>
      <c r="AU16" s="29"/>
      <c r="AV16" s="29"/>
      <c r="AW16" s="29"/>
      <c r="AX16" s="29"/>
      <c r="AY16" s="29"/>
      <c r="AZ16" s="28"/>
      <c r="BA16" s="29"/>
      <c r="BB16" s="29"/>
      <c r="BC16" s="29"/>
      <c r="BD16" s="29"/>
      <c r="BE16" s="29"/>
      <c r="BF16" s="29"/>
      <c r="BG16" s="29"/>
      <c r="BH16" s="28"/>
      <c r="BI16" s="29"/>
      <c r="BJ16" s="29"/>
      <c r="BK16" s="29"/>
      <c r="BL16" s="29"/>
      <c r="BM16" s="29"/>
      <c r="BN16" s="29"/>
      <c r="BO16" s="29"/>
      <c r="BP16" s="9">
        <v>0</v>
      </c>
      <c r="BQ16" s="1" t="s">
        <v>0</v>
      </c>
      <c r="BR16" s="1" t="s">
        <v>0</v>
      </c>
      <c r="BS16" s="1" t="s">
        <v>0</v>
      </c>
      <c r="BT16" s="1" t="s">
        <v>0</v>
      </c>
      <c r="BU16" s="1" t="s">
        <v>0</v>
      </c>
      <c r="BW16" s="1">
        <f ca="1">INDIRECT("T16")+2*INDIRECT("AB16")+3*INDIRECT("AJ16")+4*INDIRECT("AR16")+5*INDIRECT("AZ16")+6*INDIRECT("BH16")</f>
        <v>0</v>
      </c>
      <c r="BX16" s="1">
        <v>0</v>
      </c>
      <c r="BY16" s="1">
        <f ca="1">INDIRECT("U16")+2*INDIRECT("AC16")+3*INDIRECT("AK16")+4*INDIRECT("AS16")+5*INDIRECT("BA16")+6*INDIRECT("BI16")</f>
        <v>196</v>
      </c>
      <c r="BZ16" s="1">
        <v>196</v>
      </c>
      <c r="CA16" s="1">
        <f ca="1">INDIRECT("V16")+2*INDIRECT("AD16")+3*INDIRECT("AL16")+4*INDIRECT("AT16")+5*INDIRECT("BB16")+6*INDIRECT("BJ16")</f>
        <v>128</v>
      </c>
      <c r="CB16" s="1">
        <v>128</v>
      </c>
      <c r="CC16" s="1">
        <f ca="1">INDIRECT("W16")+2*INDIRECT("AE16")+3*INDIRECT("AM16")+4*INDIRECT("AU16")+5*INDIRECT("BC16")+6*INDIRECT("BK16")</f>
        <v>0</v>
      </c>
      <c r="CD16" s="1">
        <v>0</v>
      </c>
      <c r="CE16" s="1">
        <f ca="1">INDIRECT("X16")+2*INDIRECT("AF16")+3*INDIRECT("AN16")+4*INDIRECT("AV16")+5*INDIRECT("BD16")+6*INDIRECT("BL16")</f>
        <v>0</v>
      </c>
      <c r="CF16" s="1">
        <v>0</v>
      </c>
      <c r="CG16" s="1">
        <f ca="1">INDIRECT("Y16")+2*INDIRECT("AG16")+3*INDIRECT("AO16")+4*INDIRECT("AW16")+5*INDIRECT("BE16")+6*INDIRECT("BM16")</f>
        <v>0</v>
      </c>
      <c r="CH16" s="1">
        <v>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0</v>
      </c>
      <c r="CN16" s="1">
        <v>0</v>
      </c>
      <c r="CO16" s="1">
        <f ca="1">INDIRECT("AB16")+2*INDIRECT("AC16")+3*INDIRECT("AD16")+4*INDIRECT("AE16")+5*INDIRECT("AF16")+6*INDIRECT("AG16")+7*INDIRECT("AH16")+8*INDIRECT("AI16")</f>
        <v>192</v>
      </c>
      <c r="CP16" s="1">
        <v>192</v>
      </c>
      <c r="CQ16" s="1">
        <f ca="1">INDIRECT("AJ16")+2*INDIRECT("AK16")+3*INDIRECT("AL16")+4*INDIRECT("AM16")+5*INDIRECT("AN16")+6*INDIRECT("AO16")+7*INDIRECT("AP16")+8*INDIRECT("AQ16")</f>
        <v>24</v>
      </c>
      <c r="CR16" s="1">
        <v>24</v>
      </c>
      <c r="CS16" s="1">
        <f ca="1">INDIRECT("AR16")+2*INDIRECT("AS16")+3*INDIRECT("AT16")+4*INDIRECT("AU16")+5*INDIRECT("AV16")+6*INDIRECT("AW16")+7*INDIRECT("AX16")+8*INDIRECT("AY16")</f>
        <v>80</v>
      </c>
      <c r="CT16" s="1">
        <v>80</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73" ht="11.25">
      <c r="A17" s="25"/>
      <c r="B17" s="25"/>
      <c r="C17" s="27" t="s">
        <v>58</v>
      </c>
      <c r="D17" s="26" t="s">
        <v>0</v>
      </c>
      <c r="E17" s="1" t="s">
        <v>5</v>
      </c>
      <c r="F17" s="7">
        <f>SUM(F15:F16)</f>
        <v>0</v>
      </c>
      <c r="G17" s="6">
        <f>SUM(G15:G16)</f>
        <v>52</v>
      </c>
      <c r="H17" s="6">
        <f>SUM(H15:H16)</f>
        <v>64</v>
      </c>
      <c r="I17" s="6">
        <f>SUM(I15:I16)</f>
        <v>357</v>
      </c>
      <c r="J17" s="6">
        <f>SUM(J15:J16)</f>
        <v>0</v>
      </c>
      <c r="K17" s="6">
        <f>SUM(K15:K16)</f>
        <v>0</v>
      </c>
      <c r="L17" s="6">
        <f>SUM(L15:L16)</f>
        <v>0</v>
      </c>
      <c r="M17" s="6">
        <f>SUM(M15:M16)</f>
        <v>0</v>
      </c>
      <c r="N17" s="7">
        <f>SUM(N15:N16)</f>
        <v>0</v>
      </c>
      <c r="O17" s="6">
        <f>SUM(O15:O16)</f>
        <v>421</v>
      </c>
      <c r="P17" s="6">
        <f>SUM(P15:P16)</f>
        <v>12</v>
      </c>
      <c r="Q17" s="6">
        <f>SUM(Q15:Q16)</f>
        <v>40</v>
      </c>
      <c r="R17" s="6">
        <f>SUM(R15:R16)</f>
        <v>0</v>
      </c>
      <c r="S17" s="6">
        <f>SUM(S15:S16)</f>
        <v>0</v>
      </c>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v>0</v>
      </c>
      <c r="BQ17" s="1" t="s">
        <v>0</v>
      </c>
      <c r="BR17" s="1" t="s">
        <v>0</v>
      </c>
      <c r="BS17" s="1" t="s">
        <v>0</v>
      </c>
      <c r="BT17" s="1" t="s">
        <v>0</v>
      </c>
      <c r="BU17" s="1" t="s">
        <v>0</v>
      </c>
    </row>
    <row r="18" spans="3:73" ht="11.25">
      <c r="C18" s="1" t="s">
        <v>0</v>
      </c>
      <c r="D18" s="1" t="s">
        <v>0</v>
      </c>
      <c r="E18" s="1" t="s">
        <v>0</v>
      </c>
      <c r="F18" s="7"/>
      <c r="G18" s="6"/>
      <c r="H18" s="6"/>
      <c r="I18" s="6"/>
      <c r="J18" s="6"/>
      <c r="K18" s="6"/>
      <c r="L18" s="6"/>
      <c r="M18" s="6"/>
      <c r="N18" s="7"/>
      <c r="O18" s="6"/>
      <c r="P18" s="6"/>
      <c r="Q18" s="6"/>
      <c r="R18" s="6"/>
      <c r="S18" s="6"/>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c r="BT18" s="1" t="s">
        <v>0</v>
      </c>
      <c r="BU18" s="1" t="s">
        <v>0</v>
      </c>
    </row>
    <row r="19" spans="1:102" ht="11.25">
      <c r="A19" s="30" t="s">
        <v>1</v>
      </c>
      <c r="B19" s="31" t="str">
        <f>HYPERLINK("http://www.dot.ca.gov/hq/transprog/stip2004/ff_sheets/10-3k93.xls","3K93")</f>
        <v>3K93</v>
      </c>
      <c r="C19" s="30" t="s">
        <v>0</v>
      </c>
      <c r="D19" s="30" t="s">
        <v>6</v>
      </c>
      <c r="E19" s="30" t="s">
        <v>7</v>
      </c>
      <c r="F19" s="32">
        <f ca="1">INDIRECT("T19")+INDIRECT("AB19")+INDIRECT("AJ19")+INDIRECT("AR19")+INDIRECT("AZ19")+INDIRECT("BH19")</f>
        <v>0</v>
      </c>
      <c r="G19" s="33">
        <f ca="1">INDIRECT("U19")+INDIRECT("AC19")+INDIRECT("AK19")+INDIRECT("AS19")+INDIRECT("BA19")+INDIRECT("BI19")</f>
        <v>0</v>
      </c>
      <c r="H19" s="33">
        <f ca="1">INDIRECT("V19")+INDIRECT("AD19")+INDIRECT("AL19")+INDIRECT("AT19")+INDIRECT("BB19")+INDIRECT("BJ19")</f>
        <v>0</v>
      </c>
      <c r="I19" s="33">
        <f ca="1">INDIRECT("W19")+INDIRECT("AE19")+INDIRECT("AM19")+INDIRECT("AU19")+INDIRECT("BC19")+INDIRECT("BK19")</f>
        <v>0</v>
      </c>
      <c r="J19" s="33">
        <f ca="1">INDIRECT("X19")+INDIRECT("AF19")+INDIRECT("AN19")+INDIRECT("AV19")+INDIRECT("BD19")+INDIRECT("BL19")</f>
        <v>0</v>
      </c>
      <c r="K19" s="33">
        <f ca="1">INDIRECT("Y19")+INDIRECT("AG19")+INDIRECT("AO19")+INDIRECT("AW19")+INDIRECT("BE19")+INDIRECT("BM19")</f>
        <v>920</v>
      </c>
      <c r="L19" s="33">
        <f ca="1">INDIRECT("Z19")+INDIRECT("AH19")+INDIRECT("AP19")+INDIRECT("AX19")+INDIRECT("BF19")+INDIRECT("BN19")</f>
        <v>0</v>
      </c>
      <c r="M19" s="33">
        <f ca="1">INDIRECT("AA19")+INDIRECT("AI19")+INDIRECT("AQ19")+INDIRECT("AY19")+INDIRECT("BG19")+INDIRECT("BO19")</f>
        <v>0</v>
      </c>
      <c r="N19" s="32">
        <f ca="1">INDIRECT("T19")+INDIRECT("U19")+INDIRECT("V19")+INDIRECT("W19")+INDIRECT("X19")+INDIRECT("Y19")+INDIRECT("Z19")+INDIRECT("AA19")</f>
        <v>0</v>
      </c>
      <c r="O19" s="33">
        <f ca="1">INDIRECT("AB19")+INDIRECT("AC19")+INDIRECT("AD19")+INDIRECT("AE19")+INDIRECT("AF19")+INDIRECT("AG19")+INDIRECT("AH19")+INDIRECT("AI19")</f>
        <v>920</v>
      </c>
      <c r="P19" s="33">
        <f ca="1">INDIRECT("AJ19")+INDIRECT("AK19")+INDIRECT("AL19")+INDIRECT("AM19")+INDIRECT("AN19")+INDIRECT("AO19")+INDIRECT("AP19")+INDIRECT("AQ19")</f>
        <v>0</v>
      </c>
      <c r="Q19" s="33">
        <f ca="1">INDIRECT("AR19")+INDIRECT("AS19")+INDIRECT("AT19")+INDIRECT("AU19")+INDIRECT("AV19")+INDIRECT("AW19")+INDIRECT("AX19")+INDIRECT("AY19")</f>
        <v>0</v>
      </c>
      <c r="R19" s="33">
        <f ca="1">INDIRECT("AZ19")+INDIRECT("BA19")+INDIRECT("BB19")+INDIRECT("BC19")+INDIRECT("BD19")+INDIRECT("BE19")+INDIRECT("BF19")+INDIRECT("BG19")</f>
        <v>0</v>
      </c>
      <c r="S19" s="33">
        <f ca="1">INDIRECT("BH19")+INDIRECT("BI19")+INDIRECT("BJ19")+INDIRECT("BK19")+INDIRECT("BL19")+INDIRECT("BM19")+INDIRECT("BN19")+INDIRECT("BO19")</f>
        <v>0</v>
      </c>
      <c r="T19" s="34"/>
      <c r="U19" s="35"/>
      <c r="V19" s="35"/>
      <c r="W19" s="35"/>
      <c r="X19" s="35"/>
      <c r="Y19" s="35"/>
      <c r="Z19" s="35"/>
      <c r="AA19" s="35"/>
      <c r="AB19" s="34"/>
      <c r="AC19" s="35"/>
      <c r="AD19" s="35"/>
      <c r="AE19" s="35"/>
      <c r="AF19" s="35"/>
      <c r="AG19" s="35">
        <v>920</v>
      </c>
      <c r="AH19" s="35"/>
      <c r="AI19" s="35"/>
      <c r="AJ19" s="34"/>
      <c r="AK19" s="35"/>
      <c r="AL19" s="35"/>
      <c r="AM19" s="35"/>
      <c r="AN19" s="35"/>
      <c r="AO19" s="35"/>
      <c r="AP19" s="35"/>
      <c r="AQ19" s="35"/>
      <c r="AR19" s="34"/>
      <c r="AS19" s="35"/>
      <c r="AT19" s="35"/>
      <c r="AU19" s="35"/>
      <c r="AV19" s="35"/>
      <c r="AW19" s="35"/>
      <c r="AX19" s="35"/>
      <c r="AY19" s="35"/>
      <c r="AZ19" s="34"/>
      <c r="BA19" s="35"/>
      <c r="BB19" s="35"/>
      <c r="BC19" s="35"/>
      <c r="BD19" s="35"/>
      <c r="BE19" s="35"/>
      <c r="BF19" s="35"/>
      <c r="BG19" s="35"/>
      <c r="BH19" s="34"/>
      <c r="BI19" s="35"/>
      <c r="BJ19" s="35"/>
      <c r="BK19" s="35"/>
      <c r="BL19" s="35"/>
      <c r="BM19" s="35"/>
      <c r="BN19" s="35"/>
      <c r="BO19" s="36"/>
      <c r="BP19" s="9">
        <v>13000001154</v>
      </c>
      <c r="BQ19" s="1" t="s">
        <v>7</v>
      </c>
      <c r="BR19" s="1" t="s">
        <v>0</v>
      </c>
      <c r="BS19" s="1" t="s">
        <v>0</v>
      </c>
      <c r="BT19" s="1" t="s">
        <v>0</v>
      </c>
      <c r="BU19" s="1" t="s">
        <v>0</v>
      </c>
      <c r="BW19" s="1">
        <f ca="1">INDIRECT("T19")+2*INDIRECT("AB19")+3*INDIRECT("AJ19")+4*INDIRECT("AR19")+5*INDIRECT("AZ19")+6*INDIRECT("BH19")</f>
        <v>0</v>
      </c>
      <c r="BX19" s="1">
        <v>0</v>
      </c>
      <c r="BY19" s="1">
        <f ca="1">INDIRECT("U19")+2*INDIRECT("AC19")+3*INDIRECT("AK19")+4*INDIRECT("AS19")+5*INDIRECT("BA19")+6*INDIRECT("BI19")</f>
        <v>0</v>
      </c>
      <c r="BZ19" s="1">
        <v>0</v>
      </c>
      <c r="CA19" s="1">
        <f ca="1">INDIRECT("V19")+2*INDIRECT("AD19")+3*INDIRECT("AL19")+4*INDIRECT("AT19")+5*INDIRECT("BB19")+6*INDIRECT("BJ19")</f>
        <v>0</v>
      </c>
      <c r="CB19" s="1">
        <v>0</v>
      </c>
      <c r="CC19" s="1">
        <f ca="1">INDIRECT("W19")+2*INDIRECT("AE19")+3*INDIRECT("AM19")+4*INDIRECT("AU19")+5*INDIRECT("BC19")+6*INDIRECT("BK19")</f>
        <v>0</v>
      </c>
      <c r="CD19" s="1">
        <v>0</v>
      </c>
      <c r="CE19" s="1">
        <f ca="1">INDIRECT("X19")+2*INDIRECT("AF19")+3*INDIRECT("AN19")+4*INDIRECT("AV19")+5*INDIRECT("BD19")+6*INDIRECT("BL19")</f>
        <v>0</v>
      </c>
      <c r="CF19" s="1">
        <v>0</v>
      </c>
      <c r="CG19" s="1">
        <f ca="1">INDIRECT("Y19")+2*INDIRECT("AG19")+3*INDIRECT("AO19")+4*INDIRECT("AW19")+5*INDIRECT("BE19")+6*INDIRECT("BM19")</f>
        <v>1840</v>
      </c>
      <c r="CH19" s="1">
        <v>1840</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0</v>
      </c>
      <c r="CN19" s="1">
        <v>0</v>
      </c>
      <c r="CO19" s="1">
        <f ca="1">INDIRECT("AB19")+2*INDIRECT("AC19")+3*INDIRECT("AD19")+4*INDIRECT("AE19")+5*INDIRECT("AF19")+6*INDIRECT("AG19")+7*INDIRECT("AH19")+8*INDIRECT("AI19")</f>
        <v>5520</v>
      </c>
      <c r="CP19" s="1">
        <v>5520</v>
      </c>
      <c r="CQ19" s="1">
        <f ca="1">INDIRECT("AJ19")+2*INDIRECT("AK19")+3*INDIRECT("AL19")+4*INDIRECT("AM19")+5*INDIRECT("AN19")+6*INDIRECT("AO19")+7*INDIRECT("AP19")+8*INDIRECT("AQ19")</f>
        <v>0</v>
      </c>
      <c r="CR19" s="1">
        <v>0</v>
      </c>
      <c r="CS19" s="1">
        <f ca="1">INDIRECT("AR19")+2*INDIRECT("AS19")+3*INDIRECT("AT19")+4*INDIRECT("AU19")+5*INDIRECT("AV19")+6*INDIRECT("AW19")+7*INDIRECT("AX19")+8*INDIRECT("AY19")</f>
        <v>0</v>
      </c>
      <c r="CT19" s="1">
        <v>0</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102" ht="11.25">
      <c r="A20" s="1" t="s">
        <v>0</v>
      </c>
      <c r="B20" s="1" t="s">
        <v>0</v>
      </c>
      <c r="C20" s="1" t="s">
        <v>14</v>
      </c>
      <c r="D20" s="1" t="s">
        <v>15</v>
      </c>
      <c r="E20" s="1" t="s">
        <v>10</v>
      </c>
      <c r="F20" s="7">
        <f ca="1">INDIRECT("T20")+INDIRECT("AB20")+INDIRECT("AJ20")+INDIRECT("AR20")+INDIRECT("AZ20")+INDIRECT("BH20")</f>
        <v>0</v>
      </c>
      <c r="G20" s="6">
        <f ca="1">INDIRECT("U20")+INDIRECT("AC20")+INDIRECT("AK20")+INDIRECT("AS20")+INDIRECT("BA20")+INDIRECT("BI20")</f>
        <v>46</v>
      </c>
      <c r="H20" s="6">
        <f ca="1">INDIRECT("V20")+INDIRECT("AD20")+INDIRECT("AL20")+INDIRECT("AT20")+INDIRECT("BB20")+INDIRECT("BJ20")</f>
        <v>181</v>
      </c>
      <c r="I20" s="6">
        <f ca="1">INDIRECT("W20")+INDIRECT("AE20")+INDIRECT("AM20")+INDIRECT("AU20")+INDIRECT("BC20")+INDIRECT("BK20")</f>
        <v>0</v>
      </c>
      <c r="J20" s="6">
        <f ca="1">INDIRECT("X20")+INDIRECT("AF20")+INDIRECT("AN20")+INDIRECT("AV20")+INDIRECT("BD20")+INDIRECT("BL20")</f>
        <v>0</v>
      </c>
      <c r="K20" s="6">
        <f ca="1">INDIRECT("Y20")+INDIRECT("AG20")+INDIRECT("AO20")+INDIRECT("AW20")+INDIRECT("BE20")+INDIRECT("BM20")</f>
        <v>0</v>
      </c>
      <c r="L20" s="6">
        <f ca="1">INDIRECT("Z20")+INDIRECT("AH20")+INDIRECT("AP20")+INDIRECT("AX20")+INDIRECT("BF20")+INDIRECT("BN20")</f>
        <v>0</v>
      </c>
      <c r="M20" s="6">
        <f ca="1">INDIRECT("AA20")+INDIRECT("AI20")+INDIRECT("AQ20")+INDIRECT("AY20")+INDIRECT("BG20")+INDIRECT("BO20")</f>
        <v>0</v>
      </c>
      <c r="N20" s="7">
        <f ca="1">INDIRECT("T20")+INDIRECT("U20")+INDIRECT("V20")+INDIRECT("W20")+INDIRECT("X20")+INDIRECT("Y20")+INDIRECT("Z20")+INDIRECT("AA20")</f>
        <v>20</v>
      </c>
      <c r="O20" s="6">
        <f ca="1">INDIRECT("AB20")+INDIRECT("AC20")+INDIRECT("AD20")+INDIRECT("AE20")+INDIRECT("AF20")+INDIRECT("AG20")+INDIRECT("AH20")+INDIRECT("AI20")</f>
        <v>181</v>
      </c>
      <c r="P20" s="6">
        <f ca="1">INDIRECT("AJ20")+INDIRECT("AK20")+INDIRECT("AL20")+INDIRECT("AM20")+INDIRECT("AN20")+INDIRECT("AO20")+INDIRECT("AP20")+INDIRECT("AQ20")</f>
        <v>0</v>
      </c>
      <c r="Q20" s="6">
        <f ca="1">INDIRECT("AR20")+INDIRECT("AS20")+INDIRECT("AT20")+INDIRECT("AU20")+INDIRECT("AV20")+INDIRECT("AW20")+INDIRECT("AX20")+INDIRECT("AY20")</f>
        <v>26</v>
      </c>
      <c r="R20" s="6">
        <f ca="1">INDIRECT("AZ20")+INDIRECT("BA20")+INDIRECT("BB20")+INDIRECT("BC20")+INDIRECT("BD20")+INDIRECT("BE20")+INDIRECT("BF20")+INDIRECT("BG20")</f>
        <v>0</v>
      </c>
      <c r="S20" s="6">
        <f ca="1">INDIRECT("BH20")+INDIRECT("BI20")+INDIRECT("BJ20")+INDIRECT("BK20")+INDIRECT("BL20")+INDIRECT("BM20")+INDIRECT("BN20")+INDIRECT("BO20")</f>
        <v>0</v>
      </c>
      <c r="T20" s="28"/>
      <c r="U20" s="29">
        <v>20</v>
      </c>
      <c r="V20" s="29"/>
      <c r="W20" s="29"/>
      <c r="X20" s="29"/>
      <c r="Y20" s="29"/>
      <c r="Z20" s="29"/>
      <c r="AA20" s="29"/>
      <c r="AB20" s="28"/>
      <c r="AC20" s="29"/>
      <c r="AD20" s="29">
        <v>181</v>
      </c>
      <c r="AE20" s="29"/>
      <c r="AF20" s="29"/>
      <c r="AG20" s="29"/>
      <c r="AH20" s="29"/>
      <c r="AI20" s="29"/>
      <c r="AJ20" s="28"/>
      <c r="AK20" s="29"/>
      <c r="AL20" s="29"/>
      <c r="AM20" s="29"/>
      <c r="AN20" s="29"/>
      <c r="AO20" s="29"/>
      <c r="AP20" s="29"/>
      <c r="AQ20" s="29"/>
      <c r="AR20" s="28"/>
      <c r="AS20" s="29">
        <v>26</v>
      </c>
      <c r="AT20" s="29"/>
      <c r="AU20" s="29"/>
      <c r="AV20" s="29"/>
      <c r="AW20" s="29"/>
      <c r="AX20" s="29"/>
      <c r="AY20" s="29"/>
      <c r="AZ20" s="28"/>
      <c r="BA20" s="29"/>
      <c r="BB20" s="29"/>
      <c r="BC20" s="29"/>
      <c r="BD20" s="29"/>
      <c r="BE20" s="29"/>
      <c r="BF20" s="29"/>
      <c r="BG20" s="29"/>
      <c r="BH20" s="28"/>
      <c r="BI20" s="29"/>
      <c r="BJ20" s="29"/>
      <c r="BK20" s="29"/>
      <c r="BL20" s="29"/>
      <c r="BM20" s="29"/>
      <c r="BN20" s="29"/>
      <c r="BO20" s="29"/>
      <c r="BP20" s="9">
        <v>0</v>
      </c>
      <c r="BQ20" s="1" t="s">
        <v>0</v>
      </c>
      <c r="BR20" s="1" t="s">
        <v>0</v>
      </c>
      <c r="BS20" s="1" t="s">
        <v>0</v>
      </c>
      <c r="BT20" s="1" t="s">
        <v>0</v>
      </c>
      <c r="BU20" s="1" t="s">
        <v>0</v>
      </c>
      <c r="BW20" s="1">
        <f ca="1">INDIRECT("T20")+2*INDIRECT("AB20")+3*INDIRECT("AJ20")+4*INDIRECT("AR20")+5*INDIRECT("AZ20")+6*INDIRECT("BH20")</f>
        <v>0</v>
      </c>
      <c r="BX20" s="1">
        <v>0</v>
      </c>
      <c r="BY20" s="1">
        <f ca="1">INDIRECT("U20")+2*INDIRECT("AC20")+3*INDIRECT("AK20")+4*INDIRECT("AS20")+5*INDIRECT("BA20")+6*INDIRECT("BI20")</f>
        <v>124</v>
      </c>
      <c r="BZ20" s="1">
        <v>124</v>
      </c>
      <c r="CA20" s="1">
        <f ca="1">INDIRECT("V20")+2*INDIRECT("AD20")+3*INDIRECT("AL20")+4*INDIRECT("AT20")+5*INDIRECT("BB20")+6*INDIRECT("BJ20")</f>
        <v>362</v>
      </c>
      <c r="CB20" s="1">
        <v>362</v>
      </c>
      <c r="CC20" s="1">
        <f ca="1">INDIRECT("W20")+2*INDIRECT("AE20")+3*INDIRECT("AM20")+4*INDIRECT("AU20")+5*INDIRECT("BC20")+6*INDIRECT("BK20")</f>
        <v>0</v>
      </c>
      <c r="CD20" s="1">
        <v>0</v>
      </c>
      <c r="CE20" s="1">
        <f ca="1">INDIRECT("X20")+2*INDIRECT("AF20")+3*INDIRECT("AN20")+4*INDIRECT("AV20")+5*INDIRECT("BD20")+6*INDIRECT("BL20")</f>
        <v>0</v>
      </c>
      <c r="CF20" s="1">
        <v>0</v>
      </c>
      <c r="CG20" s="1">
        <f ca="1">INDIRECT("Y20")+2*INDIRECT("AG20")+3*INDIRECT("AO20")+4*INDIRECT("AW20")+5*INDIRECT("BE20")+6*INDIRECT("BM20")</f>
        <v>0</v>
      </c>
      <c r="CH20" s="1">
        <v>0</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40</v>
      </c>
      <c r="CN20" s="1">
        <v>40</v>
      </c>
      <c r="CO20" s="1">
        <f ca="1">INDIRECT("AB20")+2*INDIRECT("AC20")+3*INDIRECT("AD20")+4*INDIRECT("AE20")+5*INDIRECT("AF20")+6*INDIRECT("AG20")+7*INDIRECT("AH20")+8*INDIRECT("AI20")</f>
        <v>543</v>
      </c>
      <c r="CP20" s="1">
        <v>543</v>
      </c>
      <c r="CQ20" s="1">
        <f ca="1">INDIRECT("AJ20")+2*INDIRECT("AK20")+3*INDIRECT("AL20")+4*INDIRECT("AM20")+5*INDIRECT("AN20")+6*INDIRECT("AO20")+7*INDIRECT("AP20")+8*INDIRECT("AQ20")</f>
        <v>0</v>
      </c>
      <c r="CR20" s="1">
        <v>0</v>
      </c>
      <c r="CS20" s="1">
        <f ca="1">INDIRECT("AR20")+2*INDIRECT("AS20")+3*INDIRECT("AT20")+4*INDIRECT("AU20")+5*INDIRECT("AV20")+6*INDIRECT("AW20")+7*INDIRECT("AX20")+8*INDIRECT("AY20")</f>
        <v>52</v>
      </c>
      <c r="CT20" s="1">
        <v>52</v>
      </c>
      <c r="CU20" s="1">
        <f ca="1">INDIRECT("AZ20")+2*INDIRECT("BA20")+3*INDIRECT("BB20")+4*INDIRECT("BC20")+5*INDIRECT("BD20")+6*INDIRECT("BE20")+7*INDIRECT("BF20")+8*INDIRECT("BG20")</f>
        <v>0</v>
      </c>
      <c r="CV20" s="1">
        <v>0</v>
      </c>
      <c r="CW20" s="1">
        <f ca="1">INDIRECT("BH20")+2*INDIRECT("BI20")+3*INDIRECT("BJ20")+4*INDIRECT("BK20")+5*INDIRECT("BL20")+6*INDIRECT("BM20")+7*INDIRECT("BN20")+8*INDIRECT("BO20")</f>
        <v>0</v>
      </c>
      <c r="CX20" s="1">
        <v>0</v>
      </c>
    </row>
    <row r="21" spans="1:102" ht="11.25">
      <c r="A21" s="25"/>
      <c r="B21" s="25"/>
      <c r="C21" s="27" t="s">
        <v>58</v>
      </c>
      <c r="D21" s="26" t="s">
        <v>0</v>
      </c>
      <c r="E21" s="1" t="s">
        <v>3</v>
      </c>
      <c r="F21" s="7">
        <f ca="1">INDIRECT("T21")+INDIRECT("AB21")+INDIRECT("AJ21")+INDIRECT("AR21")+INDIRECT("AZ21")+INDIRECT("BH21")</f>
        <v>0</v>
      </c>
      <c r="G21" s="6">
        <f ca="1">INDIRECT("U21")+INDIRECT("AC21")+INDIRECT("AK21")+INDIRECT("AS21")+INDIRECT("BA21")+INDIRECT("BI21")</f>
        <v>0</v>
      </c>
      <c r="H21" s="6">
        <f ca="1">INDIRECT("V21")+INDIRECT("AD21")+INDIRECT("AL21")+INDIRECT("AT21")+INDIRECT("BB21")+INDIRECT("BJ21")</f>
        <v>74</v>
      </c>
      <c r="I21" s="6">
        <f ca="1">INDIRECT("W21")+INDIRECT("AE21")+INDIRECT("AM21")+INDIRECT("AU21")+INDIRECT("BC21")+INDIRECT("BK21")</f>
        <v>0</v>
      </c>
      <c r="J21" s="6">
        <f ca="1">INDIRECT("X21")+INDIRECT("AF21")+INDIRECT("AN21")+INDIRECT("AV21")+INDIRECT("BD21")+INDIRECT("BL21")</f>
        <v>0</v>
      </c>
      <c r="K21" s="6">
        <f ca="1">INDIRECT("Y21")+INDIRECT("AG21")+INDIRECT("AO21")+INDIRECT("AW21")+INDIRECT("BE21")+INDIRECT("BM21")</f>
        <v>0</v>
      </c>
      <c r="L21" s="6">
        <f ca="1">INDIRECT("Z21")+INDIRECT("AH21")+INDIRECT("AP21")+INDIRECT("AX21")+INDIRECT("BF21")+INDIRECT("BN21")</f>
        <v>0</v>
      </c>
      <c r="M21" s="6">
        <f ca="1">INDIRECT("AA21")+INDIRECT("AI21")+INDIRECT("AQ21")+INDIRECT("AY21")+INDIRECT("BG21")+INDIRECT("BO21")</f>
        <v>0</v>
      </c>
      <c r="N21" s="7">
        <f ca="1">INDIRECT("T21")+INDIRECT("U21")+INDIRECT("V21")+INDIRECT("W21")+INDIRECT("X21")+INDIRECT("Y21")+INDIRECT("Z21")+INDIRECT("AA21")</f>
        <v>0</v>
      </c>
      <c r="O21" s="6">
        <f ca="1">INDIRECT("AB21")+INDIRECT("AC21")+INDIRECT("AD21")+INDIRECT("AE21")+INDIRECT("AF21")+INDIRECT("AG21")+INDIRECT("AH21")+INDIRECT("AI21")</f>
        <v>0</v>
      </c>
      <c r="P21" s="6">
        <f ca="1">INDIRECT("AJ21")+INDIRECT("AK21")+INDIRECT("AL21")+INDIRECT("AM21")+INDIRECT("AN21")+INDIRECT("AO21")+INDIRECT("AP21")+INDIRECT("AQ21")</f>
        <v>20</v>
      </c>
      <c r="Q21" s="6">
        <f ca="1">INDIRECT("AR21")+INDIRECT("AS21")+INDIRECT("AT21")+INDIRECT("AU21")+INDIRECT("AV21")+INDIRECT("AW21")+INDIRECT("AX21")+INDIRECT("AY21")</f>
        <v>54</v>
      </c>
      <c r="R21" s="6">
        <f ca="1">INDIRECT("AZ21")+INDIRECT("BA21")+INDIRECT("BB21")+INDIRECT("BC21")+INDIRECT("BD21")+INDIRECT("BE21")+INDIRECT("BF21")+INDIRECT("BG21")</f>
        <v>0</v>
      </c>
      <c r="S21" s="6">
        <f ca="1">INDIRECT("BH21")+INDIRECT("BI21")+INDIRECT("BJ21")+INDIRECT("BK21")+INDIRECT("BL21")+INDIRECT("BM21")+INDIRECT("BN21")+INDIRECT("BO21")</f>
        <v>0</v>
      </c>
      <c r="T21" s="28"/>
      <c r="U21" s="29"/>
      <c r="V21" s="29"/>
      <c r="W21" s="29"/>
      <c r="X21" s="29"/>
      <c r="Y21" s="29"/>
      <c r="Z21" s="29"/>
      <c r="AA21" s="29"/>
      <c r="AB21" s="28"/>
      <c r="AC21" s="29"/>
      <c r="AD21" s="29"/>
      <c r="AE21" s="29"/>
      <c r="AF21" s="29"/>
      <c r="AG21" s="29"/>
      <c r="AH21" s="29"/>
      <c r="AI21" s="29"/>
      <c r="AJ21" s="28"/>
      <c r="AK21" s="29"/>
      <c r="AL21" s="29">
        <v>20</v>
      </c>
      <c r="AM21" s="29"/>
      <c r="AN21" s="29"/>
      <c r="AO21" s="29"/>
      <c r="AP21" s="29"/>
      <c r="AQ21" s="29"/>
      <c r="AR21" s="28"/>
      <c r="AS21" s="29"/>
      <c r="AT21" s="29">
        <v>54</v>
      </c>
      <c r="AU21" s="29"/>
      <c r="AV21" s="29"/>
      <c r="AW21" s="29"/>
      <c r="AX21" s="29"/>
      <c r="AY21" s="29"/>
      <c r="AZ21" s="28"/>
      <c r="BA21" s="29"/>
      <c r="BB21" s="29"/>
      <c r="BC21" s="29"/>
      <c r="BD21" s="29"/>
      <c r="BE21" s="29"/>
      <c r="BF21" s="29"/>
      <c r="BG21" s="29"/>
      <c r="BH21" s="28"/>
      <c r="BI21" s="29"/>
      <c r="BJ21" s="29"/>
      <c r="BK21" s="29"/>
      <c r="BL21" s="29"/>
      <c r="BM21" s="29"/>
      <c r="BN21" s="29"/>
      <c r="BO21" s="29"/>
      <c r="BP21" s="9">
        <v>0</v>
      </c>
      <c r="BQ21" s="1" t="s">
        <v>0</v>
      </c>
      <c r="BR21" s="1" t="s">
        <v>0</v>
      </c>
      <c r="BS21" s="1" t="s">
        <v>0</v>
      </c>
      <c r="BT21" s="1" t="s">
        <v>0</v>
      </c>
      <c r="BU21" s="1" t="s">
        <v>0</v>
      </c>
      <c r="BW21" s="1">
        <f ca="1">INDIRECT("T21")+2*INDIRECT("AB21")+3*INDIRECT("AJ21")+4*INDIRECT("AR21")+5*INDIRECT("AZ21")+6*INDIRECT("BH21")</f>
        <v>0</v>
      </c>
      <c r="BX21" s="1">
        <v>0</v>
      </c>
      <c r="BY21" s="1">
        <f ca="1">INDIRECT("U21")+2*INDIRECT("AC21")+3*INDIRECT("AK21")+4*INDIRECT("AS21")+5*INDIRECT("BA21")+6*INDIRECT("BI21")</f>
        <v>0</v>
      </c>
      <c r="BZ21" s="1">
        <v>0</v>
      </c>
      <c r="CA21" s="1">
        <f ca="1">INDIRECT("V21")+2*INDIRECT("AD21")+3*INDIRECT("AL21")+4*INDIRECT("AT21")+5*INDIRECT("BB21")+6*INDIRECT("BJ21")</f>
        <v>276</v>
      </c>
      <c r="CB21" s="1">
        <v>276</v>
      </c>
      <c r="CC21" s="1">
        <f ca="1">INDIRECT("W21")+2*INDIRECT("AE21")+3*INDIRECT("AM21")+4*INDIRECT("AU21")+5*INDIRECT("BC21")+6*INDIRECT("BK21")</f>
        <v>0</v>
      </c>
      <c r="CD21" s="1">
        <v>0</v>
      </c>
      <c r="CE21" s="1">
        <f ca="1">INDIRECT("X21")+2*INDIRECT("AF21")+3*INDIRECT("AN21")+4*INDIRECT("AV21")+5*INDIRECT("BD21")+6*INDIRECT("BL21")</f>
        <v>0</v>
      </c>
      <c r="CF21" s="1">
        <v>0</v>
      </c>
      <c r="CG21" s="1">
        <f ca="1">INDIRECT("Y21")+2*INDIRECT("AG21")+3*INDIRECT("AO21")+4*INDIRECT("AW21")+5*INDIRECT("BE21")+6*INDIRECT("BM21")</f>
        <v>0</v>
      </c>
      <c r="CH21" s="1">
        <v>0</v>
      </c>
      <c r="CI21" s="1">
        <f ca="1">INDIRECT("Z21")+2*INDIRECT("AH21")+3*INDIRECT("AP21")+4*INDIRECT("AX21")+5*INDIRECT("BF21")+6*INDIRECT("BN21")</f>
        <v>0</v>
      </c>
      <c r="CJ21" s="1">
        <v>0</v>
      </c>
      <c r="CK21" s="1">
        <f ca="1">INDIRECT("AA21")+2*INDIRECT("AI21")+3*INDIRECT("AQ21")+4*INDIRECT("AY21")+5*INDIRECT("BG21")+6*INDIRECT("BO21")</f>
        <v>0</v>
      </c>
      <c r="CL21" s="1">
        <v>0</v>
      </c>
      <c r="CM21" s="1">
        <f ca="1">INDIRECT("T21")+2*INDIRECT("U21")+3*INDIRECT("V21")+4*INDIRECT("W21")+5*INDIRECT("X21")+6*INDIRECT("Y21")+7*INDIRECT("Z21")+8*INDIRECT("AA21")</f>
        <v>0</v>
      </c>
      <c r="CN21" s="1">
        <v>0</v>
      </c>
      <c r="CO21" s="1">
        <f ca="1">INDIRECT("AB21")+2*INDIRECT("AC21")+3*INDIRECT("AD21")+4*INDIRECT("AE21")+5*INDIRECT("AF21")+6*INDIRECT("AG21")+7*INDIRECT("AH21")+8*INDIRECT("AI21")</f>
        <v>0</v>
      </c>
      <c r="CP21" s="1">
        <v>0</v>
      </c>
      <c r="CQ21" s="1">
        <f ca="1">INDIRECT("AJ21")+2*INDIRECT("AK21")+3*INDIRECT("AL21")+4*INDIRECT("AM21")+5*INDIRECT("AN21")+6*INDIRECT("AO21")+7*INDIRECT("AP21")+8*INDIRECT("AQ21")</f>
        <v>60</v>
      </c>
      <c r="CR21" s="1">
        <v>60</v>
      </c>
      <c r="CS21" s="1">
        <f ca="1">INDIRECT("AR21")+2*INDIRECT("AS21")+3*INDIRECT("AT21")+4*INDIRECT("AU21")+5*INDIRECT("AV21")+6*INDIRECT("AW21")+7*INDIRECT("AX21")+8*INDIRECT("AY21")</f>
        <v>162</v>
      </c>
      <c r="CT21" s="1">
        <v>162</v>
      </c>
      <c r="CU21" s="1">
        <f ca="1">INDIRECT("AZ21")+2*INDIRECT("BA21")+3*INDIRECT("BB21")+4*INDIRECT("BC21")+5*INDIRECT("BD21")+6*INDIRECT("BE21")+7*INDIRECT("BF21")+8*INDIRECT("BG21")</f>
        <v>0</v>
      </c>
      <c r="CV21" s="1">
        <v>0</v>
      </c>
      <c r="CW21" s="1">
        <f ca="1">INDIRECT("BH21")+2*INDIRECT("BI21")+3*INDIRECT("BJ21")+4*INDIRECT("BK21")+5*INDIRECT("BL21")+6*INDIRECT("BM21")+7*INDIRECT("BN21")+8*INDIRECT("BO21")</f>
        <v>0</v>
      </c>
      <c r="CX21" s="1">
        <v>0</v>
      </c>
    </row>
    <row r="22" spans="1:73" ht="11.25">
      <c r="A22" s="1" t="s">
        <v>0</v>
      </c>
      <c r="B22" s="1" t="s">
        <v>0</v>
      </c>
      <c r="C22" s="1" t="s">
        <v>0</v>
      </c>
      <c r="D22" s="1" t="s">
        <v>0</v>
      </c>
      <c r="E22" s="1" t="s">
        <v>5</v>
      </c>
      <c r="F22" s="7">
        <f>SUM(F19:F21)</f>
        <v>0</v>
      </c>
      <c r="G22" s="6">
        <f>SUM(G19:G21)</f>
        <v>46</v>
      </c>
      <c r="H22" s="6">
        <f>SUM(H19:H21)</f>
        <v>255</v>
      </c>
      <c r="I22" s="6">
        <f>SUM(I19:I21)</f>
        <v>0</v>
      </c>
      <c r="J22" s="6">
        <f>SUM(J19:J21)</f>
        <v>0</v>
      </c>
      <c r="K22" s="6">
        <f>SUM(K19:K21)</f>
        <v>920</v>
      </c>
      <c r="L22" s="6">
        <f>SUM(L19:L21)</f>
        <v>0</v>
      </c>
      <c r="M22" s="6">
        <f>SUM(M19:M21)</f>
        <v>0</v>
      </c>
      <c r="N22" s="7">
        <f>SUM(N19:N21)</f>
        <v>20</v>
      </c>
      <c r="O22" s="6">
        <f>SUM(O19:O21)</f>
        <v>1101</v>
      </c>
      <c r="P22" s="6">
        <f>SUM(P19:P21)</f>
        <v>20</v>
      </c>
      <c r="Q22" s="6">
        <f>SUM(Q19:Q21)</f>
        <v>80</v>
      </c>
      <c r="R22" s="6">
        <f>SUM(R19:R21)</f>
        <v>0</v>
      </c>
      <c r="S22" s="6">
        <f>SUM(S19:S21)</f>
        <v>0</v>
      </c>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v>0</v>
      </c>
      <c r="BQ22" s="1" t="s">
        <v>0</v>
      </c>
      <c r="BR22" s="1" t="s">
        <v>0</v>
      </c>
      <c r="BS22" s="1" t="s">
        <v>0</v>
      </c>
      <c r="BT22" s="1" t="s">
        <v>0</v>
      </c>
      <c r="BU22" s="1" t="s">
        <v>0</v>
      </c>
    </row>
    <row r="23" spans="3:73" ht="11.25">
      <c r="C23" s="1" t="s">
        <v>0</v>
      </c>
      <c r="D23" s="1" t="s">
        <v>0</v>
      </c>
      <c r="E23" s="1" t="s">
        <v>0</v>
      </c>
      <c r="F23" s="7"/>
      <c r="G23" s="6"/>
      <c r="H23" s="6"/>
      <c r="I23" s="6"/>
      <c r="J23" s="6"/>
      <c r="K23" s="6"/>
      <c r="L23" s="6"/>
      <c r="M23" s="6"/>
      <c r="N23" s="7"/>
      <c r="O23" s="6"/>
      <c r="P23" s="6"/>
      <c r="Q23" s="6"/>
      <c r="R23" s="6"/>
      <c r="S23" s="6"/>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c r="BT23" s="1" t="s">
        <v>0</v>
      </c>
      <c r="BU23" s="1" t="s">
        <v>0</v>
      </c>
    </row>
    <row r="24" spans="1:102" ht="11.25">
      <c r="A24" s="30" t="s">
        <v>1</v>
      </c>
      <c r="B24" s="31" t="str">
        <f>HYPERLINK("http://www.dot.ca.gov/hq/transprog/stip2004/ff_sheets/10-0452.xls","0452")</f>
        <v>0452</v>
      </c>
      <c r="C24" s="30" t="s">
        <v>0</v>
      </c>
      <c r="D24" s="30" t="s">
        <v>16</v>
      </c>
      <c r="E24" s="30" t="s">
        <v>7</v>
      </c>
      <c r="F24" s="32">
        <f ca="1">INDIRECT("T24")+INDIRECT("AB24")+INDIRECT("AJ24")+INDIRECT("AR24")+INDIRECT("AZ24")+INDIRECT("BH24")</f>
        <v>0</v>
      </c>
      <c r="G24" s="33">
        <f ca="1">INDIRECT("U24")+INDIRECT("AC24")+INDIRECT("AK24")+INDIRECT("AS24")+INDIRECT("BA24")+INDIRECT("BI24")</f>
        <v>0</v>
      </c>
      <c r="H24" s="33">
        <f ca="1">INDIRECT("V24")+INDIRECT("AD24")+INDIRECT("AL24")+INDIRECT("AT24")+INDIRECT("BB24")+INDIRECT("BJ24")</f>
        <v>84</v>
      </c>
      <c r="I24" s="33">
        <f ca="1">INDIRECT("W24")+INDIRECT("AE24")+INDIRECT("AM24")+INDIRECT("AU24")+INDIRECT("BC24")+INDIRECT("BK24")</f>
        <v>140</v>
      </c>
      <c r="J24" s="33">
        <f ca="1">INDIRECT("X24")+INDIRECT("AF24")+INDIRECT("AN24")+INDIRECT("AV24")+INDIRECT("BD24")+INDIRECT("BL24")</f>
        <v>141</v>
      </c>
      <c r="K24" s="33">
        <f ca="1">INDIRECT("Y24")+INDIRECT("AG24")+INDIRECT("AO24")+INDIRECT("AW24")+INDIRECT("BE24")+INDIRECT("BM24")</f>
        <v>141</v>
      </c>
      <c r="L24" s="33">
        <f ca="1">INDIRECT("Z24")+INDIRECT("AH24")+INDIRECT("AP24")+INDIRECT("AX24")+INDIRECT("BF24")+INDIRECT("BN24")</f>
        <v>0</v>
      </c>
      <c r="M24" s="33">
        <f ca="1">INDIRECT("AA24")+INDIRECT("AI24")+INDIRECT("AQ24")+INDIRECT("AY24")+INDIRECT("BG24")+INDIRECT("BO24")</f>
        <v>0</v>
      </c>
      <c r="N24" s="32">
        <f ca="1">INDIRECT("T24")+INDIRECT("U24")+INDIRECT("V24")+INDIRECT("W24")+INDIRECT("X24")+INDIRECT("Y24")+INDIRECT("Z24")+INDIRECT("AA24")</f>
        <v>0</v>
      </c>
      <c r="O24" s="33">
        <f ca="1">INDIRECT("AB24")+INDIRECT("AC24")+INDIRECT("AD24")+INDIRECT("AE24")+INDIRECT("AF24")+INDIRECT("AG24")+INDIRECT("AH24")+INDIRECT("AI24")</f>
        <v>506</v>
      </c>
      <c r="P24" s="33">
        <f ca="1">INDIRECT("AJ24")+INDIRECT("AK24")+INDIRECT("AL24")+INDIRECT("AM24")+INDIRECT("AN24")+INDIRECT("AO24")+INDIRECT("AP24")+INDIRECT("AQ24")</f>
        <v>0</v>
      </c>
      <c r="Q24" s="33">
        <f ca="1">INDIRECT("AR24")+INDIRECT("AS24")+INDIRECT("AT24")+INDIRECT("AU24")+INDIRECT("AV24")+INDIRECT("AW24")+INDIRECT("AX24")+INDIRECT("AY24")</f>
        <v>0</v>
      </c>
      <c r="R24" s="33">
        <f ca="1">INDIRECT("AZ24")+INDIRECT("BA24")+INDIRECT("BB24")+INDIRECT("BC24")+INDIRECT("BD24")+INDIRECT("BE24")+INDIRECT("BF24")+INDIRECT("BG24")</f>
        <v>0</v>
      </c>
      <c r="S24" s="33">
        <f ca="1">INDIRECT("BH24")+INDIRECT("BI24")+INDIRECT("BJ24")+INDIRECT("BK24")+INDIRECT("BL24")+INDIRECT("BM24")+INDIRECT("BN24")+INDIRECT("BO24")</f>
        <v>0</v>
      </c>
      <c r="T24" s="34"/>
      <c r="U24" s="35"/>
      <c r="V24" s="35"/>
      <c r="W24" s="35"/>
      <c r="X24" s="35"/>
      <c r="Y24" s="35"/>
      <c r="Z24" s="35"/>
      <c r="AA24" s="35"/>
      <c r="AB24" s="34"/>
      <c r="AC24" s="35"/>
      <c r="AD24" s="35">
        <v>84</v>
      </c>
      <c r="AE24" s="35">
        <v>140</v>
      </c>
      <c r="AF24" s="35">
        <v>141</v>
      </c>
      <c r="AG24" s="35">
        <v>141</v>
      </c>
      <c r="AH24" s="35"/>
      <c r="AI24" s="35"/>
      <c r="AJ24" s="34"/>
      <c r="AK24" s="35"/>
      <c r="AL24" s="35"/>
      <c r="AM24" s="35"/>
      <c r="AN24" s="35"/>
      <c r="AO24" s="35"/>
      <c r="AP24" s="35"/>
      <c r="AQ24" s="35"/>
      <c r="AR24" s="34"/>
      <c r="AS24" s="35"/>
      <c r="AT24" s="35"/>
      <c r="AU24" s="35"/>
      <c r="AV24" s="35"/>
      <c r="AW24" s="35"/>
      <c r="AX24" s="35"/>
      <c r="AY24" s="35"/>
      <c r="AZ24" s="34"/>
      <c r="BA24" s="35"/>
      <c r="BB24" s="35"/>
      <c r="BC24" s="35"/>
      <c r="BD24" s="35"/>
      <c r="BE24" s="35"/>
      <c r="BF24" s="35"/>
      <c r="BG24" s="35"/>
      <c r="BH24" s="34"/>
      <c r="BI24" s="35"/>
      <c r="BJ24" s="35"/>
      <c r="BK24" s="35"/>
      <c r="BL24" s="35"/>
      <c r="BM24" s="35"/>
      <c r="BN24" s="35"/>
      <c r="BO24" s="36"/>
      <c r="BP24" s="9">
        <v>13000000327</v>
      </c>
      <c r="BQ24" s="1" t="s">
        <v>7</v>
      </c>
      <c r="BR24" s="1" t="s">
        <v>0</v>
      </c>
      <c r="BS24" s="1" t="s">
        <v>0</v>
      </c>
      <c r="BT24" s="1" t="s">
        <v>0</v>
      </c>
      <c r="BU24" s="1" t="s">
        <v>0</v>
      </c>
      <c r="BW24" s="1">
        <f ca="1">INDIRECT("T24")+2*INDIRECT("AB24")+3*INDIRECT("AJ24")+4*INDIRECT("AR24")+5*INDIRECT("AZ24")+6*INDIRECT("BH24")</f>
        <v>0</v>
      </c>
      <c r="BX24" s="1">
        <v>0</v>
      </c>
      <c r="BY24" s="1">
        <f ca="1">INDIRECT("U24")+2*INDIRECT("AC24")+3*INDIRECT("AK24")+4*INDIRECT("AS24")+5*INDIRECT("BA24")+6*INDIRECT("BI24")</f>
        <v>0</v>
      </c>
      <c r="BZ24" s="1">
        <v>0</v>
      </c>
      <c r="CA24" s="1">
        <f ca="1">INDIRECT("V24")+2*INDIRECT("AD24")+3*INDIRECT("AL24")+4*INDIRECT("AT24")+5*INDIRECT("BB24")+6*INDIRECT("BJ24")</f>
        <v>168</v>
      </c>
      <c r="CB24" s="1">
        <v>168</v>
      </c>
      <c r="CC24" s="1">
        <f ca="1">INDIRECT("W24")+2*INDIRECT("AE24")+3*INDIRECT("AM24")+4*INDIRECT("AU24")+5*INDIRECT("BC24")+6*INDIRECT("BK24")</f>
        <v>280</v>
      </c>
      <c r="CD24" s="1">
        <v>280</v>
      </c>
      <c r="CE24" s="1">
        <f ca="1">INDIRECT("X24")+2*INDIRECT("AF24")+3*INDIRECT("AN24")+4*INDIRECT("AV24")+5*INDIRECT("BD24")+6*INDIRECT("BL24")</f>
        <v>282</v>
      </c>
      <c r="CF24" s="1">
        <v>282</v>
      </c>
      <c r="CG24" s="1">
        <f ca="1">INDIRECT("Y24")+2*INDIRECT("AG24")+3*INDIRECT("AO24")+4*INDIRECT("AW24")+5*INDIRECT("BE24")+6*INDIRECT("BM24")</f>
        <v>282</v>
      </c>
      <c r="CH24" s="1">
        <v>282</v>
      </c>
      <c r="CI24" s="1">
        <f ca="1">INDIRECT("Z24")+2*INDIRECT("AH24")+3*INDIRECT("AP24")+4*INDIRECT("AX24")+5*INDIRECT("BF24")+6*INDIRECT("BN24")</f>
        <v>0</v>
      </c>
      <c r="CJ24" s="1">
        <v>0</v>
      </c>
      <c r="CK24" s="1">
        <f ca="1">INDIRECT("AA24")+2*INDIRECT("AI24")+3*INDIRECT("AQ24")+4*INDIRECT("AY24")+5*INDIRECT("BG24")+6*INDIRECT("BO24")</f>
        <v>0</v>
      </c>
      <c r="CL24" s="1">
        <v>0</v>
      </c>
      <c r="CM24" s="1">
        <f ca="1">INDIRECT("T24")+2*INDIRECT("U24")+3*INDIRECT("V24")+4*INDIRECT("W24")+5*INDIRECT("X24")+6*INDIRECT("Y24")+7*INDIRECT("Z24")+8*INDIRECT("AA24")</f>
        <v>0</v>
      </c>
      <c r="CN24" s="1">
        <v>0</v>
      </c>
      <c r="CO24" s="1">
        <f ca="1">INDIRECT("AB24")+2*INDIRECT("AC24")+3*INDIRECT("AD24")+4*INDIRECT("AE24")+5*INDIRECT("AF24")+6*INDIRECT("AG24")+7*INDIRECT("AH24")+8*INDIRECT("AI24")</f>
        <v>2363</v>
      </c>
      <c r="CP24" s="1">
        <v>2363</v>
      </c>
      <c r="CQ24" s="1">
        <f ca="1">INDIRECT("AJ24")+2*INDIRECT("AK24")+3*INDIRECT("AL24")+4*INDIRECT("AM24")+5*INDIRECT("AN24")+6*INDIRECT("AO24")+7*INDIRECT("AP24")+8*INDIRECT("AQ24")</f>
        <v>0</v>
      </c>
      <c r="CR24" s="1">
        <v>0</v>
      </c>
      <c r="CS24" s="1">
        <f ca="1">INDIRECT("AR24")+2*INDIRECT("AS24")+3*INDIRECT("AT24")+4*INDIRECT("AU24")+5*INDIRECT("AV24")+6*INDIRECT("AW24")+7*INDIRECT("AX24")+8*INDIRECT("AY24")</f>
        <v>0</v>
      </c>
      <c r="CT24" s="1">
        <v>0</v>
      </c>
      <c r="CU24" s="1">
        <f ca="1">INDIRECT("AZ24")+2*INDIRECT("BA24")+3*INDIRECT("BB24")+4*INDIRECT("BC24")+5*INDIRECT("BD24")+6*INDIRECT("BE24")+7*INDIRECT("BF24")+8*INDIRECT("BG24")</f>
        <v>0</v>
      </c>
      <c r="CV24" s="1">
        <v>0</v>
      </c>
      <c r="CW24" s="1">
        <f ca="1">INDIRECT("BH24")+2*INDIRECT("BI24")+3*INDIRECT("BJ24")+4*INDIRECT("BK24")+5*INDIRECT("BL24")+6*INDIRECT("BM24")+7*INDIRECT("BN24")+8*INDIRECT("BO24")</f>
        <v>0</v>
      </c>
      <c r="CX24" s="1">
        <v>0</v>
      </c>
    </row>
    <row r="25" spans="1:73" ht="11.25">
      <c r="A25" s="1" t="s">
        <v>0</v>
      </c>
      <c r="B25" s="1" t="s">
        <v>17</v>
      </c>
      <c r="C25" s="1" t="s">
        <v>0</v>
      </c>
      <c r="D25" s="1" t="s">
        <v>18</v>
      </c>
      <c r="E25" s="1" t="s">
        <v>5</v>
      </c>
      <c r="F25" s="7">
        <f>SUM(F24:F24)</f>
        <v>0</v>
      </c>
      <c r="G25" s="6">
        <f>SUM(G24:G24)</f>
        <v>0</v>
      </c>
      <c r="H25" s="6">
        <f>SUM(H24:H24)</f>
        <v>84</v>
      </c>
      <c r="I25" s="6">
        <f>SUM(I24:I24)</f>
        <v>140</v>
      </c>
      <c r="J25" s="6">
        <f>SUM(J24:J24)</f>
        <v>141</v>
      </c>
      <c r="K25" s="6">
        <f>SUM(K24:K24)</f>
        <v>141</v>
      </c>
      <c r="L25" s="6">
        <f>SUM(L24:L24)</f>
        <v>0</v>
      </c>
      <c r="M25" s="6">
        <f>SUM(M24:M24)</f>
        <v>0</v>
      </c>
      <c r="N25" s="7">
        <f>SUM(N24:N24)</f>
        <v>0</v>
      </c>
      <c r="O25" s="6">
        <f>SUM(O24:O24)</f>
        <v>506</v>
      </c>
      <c r="P25" s="6">
        <f>SUM(P24:P24)</f>
        <v>0</v>
      </c>
      <c r="Q25" s="6">
        <f>SUM(Q24:Q24)</f>
        <v>0</v>
      </c>
      <c r="R25" s="6">
        <f>SUM(R24:R24)</f>
        <v>0</v>
      </c>
      <c r="S25" s="6">
        <f>SUM(S24:S24)</f>
        <v>0</v>
      </c>
      <c r="T25" s="8"/>
      <c r="U25" s="5"/>
      <c r="V25" s="5"/>
      <c r="W25" s="5"/>
      <c r="X25" s="5"/>
      <c r="Y25" s="5"/>
      <c r="Z25" s="5"/>
      <c r="AA25" s="5"/>
      <c r="AB25" s="8"/>
      <c r="AC25" s="5"/>
      <c r="AD25" s="5"/>
      <c r="AE25" s="5"/>
      <c r="AF25" s="5"/>
      <c r="AG25" s="5"/>
      <c r="AH25" s="5"/>
      <c r="AI25" s="5"/>
      <c r="AJ25" s="8"/>
      <c r="AK25" s="5"/>
      <c r="AL25" s="5"/>
      <c r="AM25" s="5"/>
      <c r="AN25" s="5"/>
      <c r="AO25" s="5"/>
      <c r="AP25" s="5"/>
      <c r="AQ25" s="5"/>
      <c r="AR25" s="8"/>
      <c r="AS25" s="5"/>
      <c r="AT25" s="5"/>
      <c r="AU25" s="5"/>
      <c r="AV25" s="5"/>
      <c r="AW25" s="5"/>
      <c r="AX25" s="5"/>
      <c r="AY25" s="5"/>
      <c r="AZ25" s="8"/>
      <c r="BA25" s="5"/>
      <c r="BB25" s="5"/>
      <c r="BC25" s="5"/>
      <c r="BD25" s="5"/>
      <c r="BE25" s="5"/>
      <c r="BF25" s="5"/>
      <c r="BG25" s="5"/>
      <c r="BH25" s="8"/>
      <c r="BI25" s="5"/>
      <c r="BJ25" s="5"/>
      <c r="BK25" s="5"/>
      <c r="BL25" s="5"/>
      <c r="BM25" s="5"/>
      <c r="BN25" s="5"/>
      <c r="BO25" s="5"/>
      <c r="BP25" s="9">
        <v>0</v>
      </c>
      <c r="BQ25" s="1" t="s">
        <v>0</v>
      </c>
      <c r="BR25" s="1" t="s">
        <v>0</v>
      </c>
      <c r="BS25" s="1" t="s">
        <v>0</v>
      </c>
      <c r="BT25" s="1" t="s">
        <v>0</v>
      </c>
      <c r="BU25" s="1" t="s">
        <v>0</v>
      </c>
    </row>
    <row r="26" spans="1:73" ht="11.25">
      <c r="A26" s="25"/>
      <c r="B26" s="25"/>
      <c r="C26" s="27" t="s">
        <v>58</v>
      </c>
      <c r="D26" s="26" t="s">
        <v>0</v>
      </c>
      <c r="E26" s="1" t="s">
        <v>0</v>
      </c>
      <c r="F26" s="7"/>
      <c r="G26" s="6"/>
      <c r="H26" s="6"/>
      <c r="I26" s="6"/>
      <c r="J26" s="6"/>
      <c r="K26" s="6"/>
      <c r="L26" s="6"/>
      <c r="M26" s="6"/>
      <c r="N26" s="7"/>
      <c r="O26" s="6"/>
      <c r="P26" s="6"/>
      <c r="Q26" s="6"/>
      <c r="R26" s="6"/>
      <c r="S26" s="6"/>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v>0</v>
      </c>
      <c r="BQ26" s="1" t="s">
        <v>0</v>
      </c>
      <c r="BR26" s="1" t="s">
        <v>0</v>
      </c>
      <c r="BS26" s="1" t="s">
        <v>0</v>
      </c>
      <c r="BT26" s="1" t="s">
        <v>0</v>
      </c>
      <c r="BU26" s="1" t="s">
        <v>0</v>
      </c>
    </row>
    <row r="27" spans="1:102" ht="11.25">
      <c r="A27" s="30" t="s">
        <v>1</v>
      </c>
      <c r="B27" s="31" t="str">
        <f>HYPERLINK("http://www.dot.ca.gov/hq/transprog/stip2004/ff_sheets/10-0021b.xls","0021B")</f>
        <v>0021B</v>
      </c>
      <c r="C27" s="30" t="s">
        <v>19</v>
      </c>
      <c r="D27" s="30" t="s">
        <v>20</v>
      </c>
      <c r="E27" s="30" t="s">
        <v>7</v>
      </c>
      <c r="F27" s="32">
        <f ca="1">INDIRECT("T27")+INDIRECT("AB27")+INDIRECT("AJ27")+INDIRECT("AR27")+INDIRECT("AZ27")+INDIRECT("BH27")</f>
        <v>11100</v>
      </c>
      <c r="G27" s="33">
        <f ca="1">INDIRECT("U27")+INDIRECT("AC27")+INDIRECT("AK27")+INDIRECT("AS27")+INDIRECT("BA27")+INDIRECT("BI27")</f>
        <v>0</v>
      </c>
      <c r="H27" s="33">
        <f ca="1">INDIRECT("V27")+INDIRECT("AD27")+INDIRECT("AL27")+INDIRECT("AT27")+INDIRECT("BB27")+INDIRECT("BJ27")</f>
        <v>0</v>
      </c>
      <c r="I27" s="33">
        <f ca="1">INDIRECT("W27")+INDIRECT("AE27")+INDIRECT("AM27")+INDIRECT("AU27")+INDIRECT("BC27")+INDIRECT("BK27")</f>
        <v>0</v>
      </c>
      <c r="J27" s="33">
        <f ca="1">INDIRECT("X27")+INDIRECT("AF27")+INDIRECT("AN27")+INDIRECT("AV27")+INDIRECT("BD27")+INDIRECT("BL27")</f>
        <v>0</v>
      </c>
      <c r="K27" s="33">
        <f ca="1">INDIRECT("Y27")+INDIRECT("AG27")+INDIRECT("AO27")+INDIRECT("AW27")+INDIRECT("BE27")+INDIRECT("BM27")</f>
        <v>0</v>
      </c>
      <c r="L27" s="33">
        <f ca="1">INDIRECT("Z27")+INDIRECT("AH27")+INDIRECT("AP27")+INDIRECT("AX27")+INDIRECT("BF27")+INDIRECT("BN27")</f>
        <v>0</v>
      </c>
      <c r="M27" s="33">
        <f ca="1">INDIRECT("AA27")+INDIRECT("AI27")+INDIRECT("AQ27")+INDIRECT("AY27")+INDIRECT("BG27")+INDIRECT("BO27")</f>
        <v>0</v>
      </c>
      <c r="N27" s="32">
        <f ca="1">INDIRECT("T27")+INDIRECT("U27")+INDIRECT("V27")+INDIRECT("W27")+INDIRECT("X27")+INDIRECT("Y27")+INDIRECT("Z27")+INDIRECT("AA27")</f>
        <v>8356</v>
      </c>
      <c r="O27" s="33">
        <f ca="1">INDIRECT("AB27")+INDIRECT("AC27")+INDIRECT("AD27")+INDIRECT("AE27")+INDIRECT("AF27")+INDIRECT("AG27")+INDIRECT("AH27")+INDIRECT("AI27")</f>
        <v>0</v>
      </c>
      <c r="P27" s="33">
        <f ca="1">INDIRECT("AJ27")+INDIRECT("AK27")+INDIRECT("AL27")+INDIRECT("AM27")+INDIRECT("AN27")+INDIRECT("AO27")+INDIRECT("AP27")+INDIRECT("AQ27")</f>
        <v>0</v>
      </c>
      <c r="Q27" s="33">
        <f ca="1">INDIRECT("AR27")+INDIRECT("AS27")+INDIRECT("AT27")+INDIRECT("AU27")+INDIRECT("AV27")+INDIRECT("AW27")+INDIRECT("AX27")+INDIRECT("AY27")</f>
        <v>2067</v>
      </c>
      <c r="R27" s="33">
        <f ca="1">INDIRECT("AZ27")+INDIRECT("BA27")+INDIRECT("BB27")+INDIRECT("BC27")+INDIRECT("BD27")+INDIRECT("BE27")+INDIRECT("BF27")+INDIRECT("BG27")</f>
        <v>677</v>
      </c>
      <c r="S27" s="33">
        <f ca="1">INDIRECT("BH27")+INDIRECT("BI27")+INDIRECT("BJ27")+INDIRECT("BK27")+INDIRECT("BL27")+INDIRECT("BM27")+INDIRECT("BN27")+INDIRECT("BO27")</f>
        <v>0</v>
      </c>
      <c r="T27" s="34">
        <v>8356</v>
      </c>
      <c r="U27" s="35"/>
      <c r="V27" s="35"/>
      <c r="W27" s="35"/>
      <c r="X27" s="35"/>
      <c r="Y27" s="35"/>
      <c r="Z27" s="35"/>
      <c r="AA27" s="35"/>
      <c r="AB27" s="34"/>
      <c r="AC27" s="35"/>
      <c r="AD27" s="35"/>
      <c r="AE27" s="35"/>
      <c r="AF27" s="35"/>
      <c r="AG27" s="35"/>
      <c r="AH27" s="35"/>
      <c r="AI27" s="35"/>
      <c r="AJ27" s="34"/>
      <c r="AK27" s="35"/>
      <c r="AL27" s="35"/>
      <c r="AM27" s="35"/>
      <c r="AN27" s="35"/>
      <c r="AO27" s="35"/>
      <c r="AP27" s="35"/>
      <c r="AQ27" s="35"/>
      <c r="AR27" s="34">
        <v>2067</v>
      </c>
      <c r="AS27" s="35"/>
      <c r="AT27" s="35"/>
      <c r="AU27" s="35"/>
      <c r="AV27" s="35"/>
      <c r="AW27" s="35"/>
      <c r="AX27" s="35"/>
      <c r="AY27" s="35"/>
      <c r="AZ27" s="34">
        <v>677</v>
      </c>
      <c r="BA27" s="35"/>
      <c r="BB27" s="35"/>
      <c r="BC27" s="35"/>
      <c r="BD27" s="35"/>
      <c r="BE27" s="35"/>
      <c r="BF27" s="35"/>
      <c r="BG27" s="35"/>
      <c r="BH27" s="34"/>
      <c r="BI27" s="35"/>
      <c r="BJ27" s="35"/>
      <c r="BK27" s="35"/>
      <c r="BL27" s="35"/>
      <c r="BM27" s="35"/>
      <c r="BN27" s="35"/>
      <c r="BO27" s="36"/>
      <c r="BP27" s="9">
        <v>13000000913</v>
      </c>
      <c r="BQ27" s="1" t="s">
        <v>7</v>
      </c>
      <c r="BR27" s="1" t="s">
        <v>0</v>
      </c>
      <c r="BS27" s="1" t="s">
        <v>0</v>
      </c>
      <c r="BT27" s="1" t="s">
        <v>0</v>
      </c>
      <c r="BU27" s="1" t="s">
        <v>22</v>
      </c>
      <c r="BW27" s="1">
        <f ca="1">INDIRECT("T27")+2*INDIRECT("AB27")+3*INDIRECT("AJ27")+4*INDIRECT("AR27")+5*INDIRECT("AZ27")+6*INDIRECT("BH27")</f>
        <v>20009</v>
      </c>
      <c r="BX27" s="1">
        <v>20009</v>
      </c>
      <c r="BY27" s="1">
        <f ca="1">INDIRECT("U27")+2*INDIRECT("AC27")+3*INDIRECT("AK27")+4*INDIRECT("AS27")+5*INDIRECT("BA27")+6*INDIRECT("BI27")</f>
        <v>0</v>
      </c>
      <c r="BZ27" s="1">
        <v>0</v>
      </c>
      <c r="CA27" s="1">
        <f ca="1">INDIRECT("V27")+2*INDIRECT("AD27")+3*INDIRECT("AL27")+4*INDIRECT("AT27")+5*INDIRECT("BB27")+6*INDIRECT("BJ27")</f>
        <v>0</v>
      </c>
      <c r="CB27" s="1">
        <v>0</v>
      </c>
      <c r="CC27" s="1">
        <f ca="1">INDIRECT("W27")+2*INDIRECT("AE27")+3*INDIRECT("AM27")+4*INDIRECT("AU27")+5*INDIRECT("BC27")+6*INDIRECT("BK27")</f>
        <v>0</v>
      </c>
      <c r="CD27" s="1">
        <v>0</v>
      </c>
      <c r="CE27" s="1">
        <f ca="1">INDIRECT("X27")+2*INDIRECT("AF27")+3*INDIRECT("AN27")+4*INDIRECT("AV27")+5*INDIRECT("BD27")+6*INDIRECT("BL27")</f>
        <v>0</v>
      </c>
      <c r="CF27" s="1">
        <v>0</v>
      </c>
      <c r="CG27" s="1">
        <f ca="1">INDIRECT("Y27")+2*INDIRECT("AG27")+3*INDIRECT("AO27")+4*INDIRECT("AW27")+5*INDIRECT("BE27")+6*INDIRECT("BM27")</f>
        <v>0</v>
      </c>
      <c r="CH27" s="1">
        <v>0</v>
      </c>
      <c r="CI27" s="1">
        <f ca="1">INDIRECT("Z27")+2*INDIRECT("AH27")+3*INDIRECT("AP27")+4*INDIRECT("AX27")+5*INDIRECT("BF27")+6*INDIRECT("BN27")</f>
        <v>0</v>
      </c>
      <c r="CJ27" s="1">
        <v>0</v>
      </c>
      <c r="CK27" s="1">
        <f ca="1">INDIRECT("AA27")+2*INDIRECT("AI27")+3*INDIRECT("AQ27")+4*INDIRECT("AY27")+5*INDIRECT("BG27")+6*INDIRECT("BO27")</f>
        <v>0</v>
      </c>
      <c r="CL27" s="1">
        <v>0</v>
      </c>
      <c r="CM27" s="1">
        <f ca="1">INDIRECT("T27")+2*INDIRECT("U27")+3*INDIRECT("V27")+4*INDIRECT("W27")+5*INDIRECT("X27")+6*INDIRECT("Y27")+7*INDIRECT("Z27")+8*INDIRECT("AA27")</f>
        <v>8356</v>
      </c>
      <c r="CN27" s="1">
        <v>8356</v>
      </c>
      <c r="CO27" s="1">
        <f ca="1">INDIRECT("AB27")+2*INDIRECT("AC27")+3*INDIRECT("AD27")+4*INDIRECT("AE27")+5*INDIRECT("AF27")+6*INDIRECT("AG27")+7*INDIRECT("AH27")+8*INDIRECT("AI27")</f>
        <v>0</v>
      </c>
      <c r="CP27" s="1">
        <v>0</v>
      </c>
      <c r="CQ27" s="1">
        <f ca="1">INDIRECT("AJ27")+2*INDIRECT("AK27")+3*INDIRECT("AL27")+4*INDIRECT("AM27")+5*INDIRECT("AN27")+6*INDIRECT("AO27")+7*INDIRECT("AP27")+8*INDIRECT("AQ27")</f>
        <v>0</v>
      </c>
      <c r="CR27" s="1">
        <v>0</v>
      </c>
      <c r="CS27" s="1">
        <f ca="1">INDIRECT("AR27")+2*INDIRECT("AS27")+3*INDIRECT("AT27")+4*INDIRECT("AU27")+5*INDIRECT("AV27")+6*INDIRECT("AW27")+7*INDIRECT("AX27")+8*INDIRECT("AY27")</f>
        <v>2067</v>
      </c>
      <c r="CT27" s="1">
        <v>2067</v>
      </c>
      <c r="CU27" s="1">
        <f ca="1">INDIRECT("AZ27")+2*INDIRECT("BA27")+3*INDIRECT("BB27")+4*INDIRECT("BC27")+5*INDIRECT("BD27")+6*INDIRECT("BE27")+7*INDIRECT("BF27")+8*INDIRECT("BG27")</f>
        <v>677</v>
      </c>
      <c r="CV27" s="1">
        <v>677</v>
      </c>
      <c r="CW27" s="1">
        <f ca="1">INDIRECT("BH27")+2*INDIRECT("BI27")+3*INDIRECT("BJ27")+4*INDIRECT("BK27")+5*INDIRECT("BL27")+6*INDIRECT("BM27")+7*INDIRECT("BN27")+8*INDIRECT("BO27")</f>
        <v>0</v>
      </c>
      <c r="CX27" s="1">
        <v>0</v>
      </c>
    </row>
    <row r="28" spans="1:102" ht="11.25">
      <c r="A28" s="1" t="s">
        <v>0</v>
      </c>
      <c r="B28" s="1" t="s">
        <v>23</v>
      </c>
      <c r="C28" s="1" t="s">
        <v>24</v>
      </c>
      <c r="D28" s="1" t="s">
        <v>25</v>
      </c>
      <c r="E28" s="1" t="s">
        <v>26</v>
      </c>
      <c r="F28" s="7">
        <f ca="1">INDIRECT("T28")+INDIRECT("AB28")+INDIRECT("AJ28")+INDIRECT("AR28")+INDIRECT("AZ28")+INDIRECT("BH28")</f>
        <v>3976</v>
      </c>
      <c r="G28" s="6">
        <f ca="1">INDIRECT("U28")+INDIRECT("AC28")+INDIRECT("AK28")+INDIRECT("AS28")+INDIRECT("BA28")+INDIRECT("BI28")</f>
        <v>0</v>
      </c>
      <c r="H28" s="6">
        <f ca="1">INDIRECT("V28")+INDIRECT("AD28")+INDIRECT("AL28")+INDIRECT("AT28")+INDIRECT("BB28")+INDIRECT("BJ28")</f>
        <v>0</v>
      </c>
      <c r="I28" s="6">
        <f ca="1">INDIRECT("W28")+INDIRECT("AE28")+INDIRECT("AM28")+INDIRECT("AU28")+INDIRECT("BC28")+INDIRECT("BK28")</f>
        <v>0</v>
      </c>
      <c r="J28" s="6">
        <f ca="1">INDIRECT("X28")+INDIRECT("AF28")+INDIRECT("AN28")+INDIRECT("AV28")+INDIRECT("BD28")+INDIRECT("BL28")</f>
        <v>0</v>
      </c>
      <c r="K28" s="6">
        <f ca="1">INDIRECT("Y28")+INDIRECT("AG28")+INDIRECT("AO28")+INDIRECT("AW28")+INDIRECT("BE28")+INDIRECT("BM28")</f>
        <v>0</v>
      </c>
      <c r="L28" s="6">
        <f ca="1">INDIRECT("Z28")+INDIRECT("AH28")+INDIRECT("AP28")+INDIRECT("AX28")+INDIRECT("BF28")+INDIRECT("BN28")</f>
        <v>0</v>
      </c>
      <c r="M28" s="6">
        <f ca="1">INDIRECT("AA28")+INDIRECT("AI28")+INDIRECT("AQ28")+INDIRECT("AY28")+INDIRECT("BG28")+INDIRECT("BO28")</f>
        <v>0</v>
      </c>
      <c r="N28" s="7">
        <f ca="1">INDIRECT("T28")+INDIRECT("U28")+INDIRECT("V28")+INDIRECT("W28")+INDIRECT("X28")+INDIRECT("Y28")+INDIRECT("Z28")+INDIRECT("AA28")</f>
        <v>3062</v>
      </c>
      <c r="O28" s="6">
        <f ca="1">INDIRECT("AB28")+INDIRECT("AC28")+INDIRECT("AD28")+INDIRECT("AE28")+INDIRECT("AF28")+INDIRECT("AG28")+INDIRECT("AH28")+INDIRECT("AI28")</f>
        <v>0</v>
      </c>
      <c r="P28" s="6">
        <f ca="1">INDIRECT("AJ28")+INDIRECT("AK28")+INDIRECT("AL28")+INDIRECT("AM28")+INDIRECT("AN28")+INDIRECT("AO28")+INDIRECT("AP28")+INDIRECT("AQ28")</f>
        <v>0</v>
      </c>
      <c r="Q28" s="6">
        <f ca="1">INDIRECT("AR28")+INDIRECT("AS28")+INDIRECT("AT28")+INDIRECT("AU28")+INDIRECT("AV28")+INDIRECT("AW28")+INDIRECT("AX28")+INDIRECT("AY28")</f>
        <v>688</v>
      </c>
      <c r="R28" s="6">
        <f ca="1">INDIRECT("AZ28")+INDIRECT("BA28")+INDIRECT("BB28")+INDIRECT("BC28")+INDIRECT("BD28")+INDIRECT("BE28")+INDIRECT("BF28")+INDIRECT("BG28")</f>
        <v>226</v>
      </c>
      <c r="S28" s="6">
        <f ca="1">INDIRECT("BH28")+INDIRECT("BI28")+INDIRECT("BJ28")+INDIRECT("BK28")+INDIRECT("BL28")+INDIRECT("BM28")+INDIRECT("BN28")+INDIRECT("BO28")</f>
        <v>0</v>
      </c>
      <c r="T28" s="28">
        <v>3062</v>
      </c>
      <c r="U28" s="29"/>
      <c r="V28" s="29"/>
      <c r="W28" s="29"/>
      <c r="X28" s="29"/>
      <c r="Y28" s="29"/>
      <c r="Z28" s="29"/>
      <c r="AA28" s="29"/>
      <c r="AB28" s="28"/>
      <c r="AC28" s="29"/>
      <c r="AD28" s="29"/>
      <c r="AE28" s="29"/>
      <c r="AF28" s="29"/>
      <c r="AG28" s="29"/>
      <c r="AH28" s="29"/>
      <c r="AI28" s="29"/>
      <c r="AJ28" s="28"/>
      <c r="AK28" s="29"/>
      <c r="AL28" s="29"/>
      <c r="AM28" s="29"/>
      <c r="AN28" s="29"/>
      <c r="AO28" s="29"/>
      <c r="AP28" s="29"/>
      <c r="AQ28" s="29"/>
      <c r="AR28" s="28">
        <v>688</v>
      </c>
      <c r="AS28" s="29"/>
      <c r="AT28" s="29"/>
      <c r="AU28" s="29"/>
      <c r="AV28" s="29"/>
      <c r="AW28" s="29"/>
      <c r="AX28" s="29"/>
      <c r="AY28" s="29"/>
      <c r="AZ28" s="28">
        <v>226</v>
      </c>
      <c r="BA28" s="29"/>
      <c r="BB28" s="29"/>
      <c r="BC28" s="29"/>
      <c r="BD28" s="29"/>
      <c r="BE28" s="29"/>
      <c r="BF28" s="29"/>
      <c r="BG28" s="29"/>
      <c r="BH28" s="28"/>
      <c r="BI28" s="29"/>
      <c r="BJ28" s="29"/>
      <c r="BK28" s="29"/>
      <c r="BL28" s="29"/>
      <c r="BM28" s="29"/>
      <c r="BN28" s="29"/>
      <c r="BO28" s="29"/>
      <c r="BP28" s="9">
        <v>0</v>
      </c>
      <c r="BQ28" s="1" t="s">
        <v>0</v>
      </c>
      <c r="BR28" s="1" t="s">
        <v>0</v>
      </c>
      <c r="BS28" s="1" t="s">
        <v>0</v>
      </c>
      <c r="BT28" s="1" t="s">
        <v>0</v>
      </c>
      <c r="BU28" s="1" t="s">
        <v>0</v>
      </c>
      <c r="BW28" s="1">
        <f ca="1">INDIRECT("T28")+2*INDIRECT("AB28")+3*INDIRECT("AJ28")+4*INDIRECT("AR28")+5*INDIRECT("AZ28")+6*INDIRECT("BH28")</f>
        <v>6944</v>
      </c>
      <c r="BX28" s="1">
        <v>6944</v>
      </c>
      <c r="BY28" s="1">
        <f ca="1">INDIRECT("U28")+2*INDIRECT("AC28")+3*INDIRECT("AK28")+4*INDIRECT("AS28")+5*INDIRECT("BA28")+6*INDIRECT("BI28")</f>
        <v>0</v>
      </c>
      <c r="BZ28" s="1">
        <v>0</v>
      </c>
      <c r="CA28" s="1">
        <f ca="1">INDIRECT("V28")+2*INDIRECT("AD28")+3*INDIRECT("AL28")+4*INDIRECT("AT28")+5*INDIRECT("BB28")+6*INDIRECT("BJ28")</f>
        <v>0</v>
      </c>
      <c r="CB28" s="1">
        <v>0</v>
      </c>
      <c r="CC28" s="1">
        <f ca="1">INDIRECT("W28")+2*INDIRECT("AE28")+3*INDIRECT("AM28")+4*INDIRECT("AU28")+5*INDIRECT("BC28")+6*INDIRECT("BK28")</f>
        <v>0</v>
      </c>
      <c r="CD28" s="1">
        <v>0</v>
      </c>
      <c r="CE28" s="1">
        <f ca="1">INDIRECT("X28")+2*INDIRECT("AF28")+3*INDIRECT("AN28")+4*INDIRECT("AV28")+5*INDIRECT("BD28")+6*INDIRECT("BL28")</f>
        <v>0</v>
      </c>
      <c r="CF28" s="1">
        <v>0</v>
      </c>
      <c r="CG28" s="1">
        <f ca="1">INDIRECT("Y28")+2*INDIRECT("AG28")+3*INDIRECT("AO28")+4*INDIRECT("AW28")+5*INDIRECT("BE28")+6*INDIRECT("BM28")</f>
        <v>0</v>
      </c>
      <c r="CH28" s="1">
        <v>0</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3062</v>
      </c>
      <c r="CN28" s="1">
        <v>3062</v>
      </c>
      <c r="CO28" s="1">
        <f ca="1">INDIRECT("AB28")+2*INDIRECT("AC28")+3*INDIRECT("AD28")+4*INDIRECT("AE28")+5*INDIRECT("AF28")+6*INDIRECT("AG28")+7*INDIRECT("AH28")+8*INDIRECT("AI28")</f>
        <v>0</v>
      </c>
      <c r="CP28" s="1">
        <v>0</v>
      </c>
      <c r="CQ28" s="1">
        <f ca="1">INDIRECT("AJ28")+2*INDIRECT("AK28")+3*INDIRECT("AL28")+4*INDIRECT("AM28")+5*INDIRECT("AN28")+6*INDIRECT("AO28")+7*INDIRECT("AP28")+8*INDIRECT("AQ28")</f>
        <v>0</v>
      </c>
      <c r="CR28" s="1">
        <v>0</v>
      </c>
      <c r="CS28" s="1">
        <f ca="1">INDIRECT("AR28")+2*INDIRECT("AS28")+3*INDIRECT("AT28")+4*INDIRECT("AU28")+5*INDIRECT("AV28")+6*INDIRECT("AW28")+7*INDIRECT("AX28")+8*INDIRECT("AY28")</f>
        <v>688</v>
      </c>
      <c r="CT28" s="1">
        <v>688</v>
      </c>
      <c r="CU28" s="1">
        <f ca="1">INDIRECT("AZ28")+2*INDIRECT("BA28")+3*INDIRECT("BB28")+4*INDIRECT("BC28")+5*INDIRECT("BD28")+6*INDIRECT("BE28")+7*INDIRECT("BF28")+8*INDIRECT("BG28")</f>
        <v>226</v>
      </c>
      <c r="CV28" s="1">
        <v>226</v>
      </c>
      <c r="CW28" s="1">
        <f ca="1">INDIRECT("BH28")+2*INDIRECT("BI28")+3*INDIRECT("BJ28")+4*INDIRECT("BK28")+5*INDIRECT("BL28")+6*INDIRECT("BM28")+7*INDIRECT("BN28")+8*INDIRECT("BO28")</f>
        <v>0</v>
      </c>
      <c r="CX28" s="1">
        <v>0</v>
      </c>
    </row>
    <row r="29" spans="1:102" ht="11.25">
      <c r="A29" s="25"/>
      <c r="B29" s="25"/>
      <c r="C29" s="27" t="s">
        <v>58</v>
      </c>
      <c r="D29" s="26" t="s">
        <v>0</v>
      </c>
      <c r="E29" s="1" t="s">
        <v>27</v>
      </c>
      <c r="F29" s="7">
        <f ca="1">INDIRECT("T29")+INDIRECT("AB29")+INDIRECT("AJ29")+INDIRECT("AR29")+INDIRECT("AZ29")+INDIRECT("BH29")</f>
        <v>0</v>
      </c>
      <c r="G29" s="6">
        <f ca="1">INDIRECT("U29")+INDIRECT("AC29")+INDIRECT("AK29")+INDIRECT("AS29")+INDIRECT("BA29")+INDIRECT("BI29")</f>
        <v>0</v>
      </c>
      <c r="H29" s="6">
        <f ca="1">INDIRECT("V29")+INDIRECT("AD29")+INDIRECT("AL29")+INDIRECT("AT29")+INDIRECT("BB29")+INDIRECT("BJ29")</f>
        <v>27584</v>
      </c>
      <c r="I29" s="6">
        <f ca="1">INDIRECT("W29")+INDIRECT("AE29")+INDIRECT("AM29")+INDIRECT("AU29")+INDIRECT("BC29")+INDIRECT("BK29")</f>
        <v>0</v>
      </c>
      <c r="J29" s="6">
        <f ca="1">INDIRECT("X29")+INDIRECT("AF29")+INDIRECT("AN29")+INDIRECT("AV29")+INDIRECT("BD29")+INDIRECT("BL29")</f>
        <v>0</v>
      </c>
      <c r="K29" s="6">
        <f ca="1">INDIRECT("Y29")+INDIRECT("AG29")+INDIRECT("AO29")+INDIRECT("AW29")+INDIRECT("BE29")+INDIRECT("BM29")</f>
        <v>0</v>
      </c>
      <c r="L29" s="6">
        <f ca="1">INDIRECT("Z29")+INDIRECT("AH29")+INDIRECT("AP29")+INDIRECT("AX29")+INDIRECT("BF29")+INDIRECT("BN29")</f>
        <v>0</v>
      </c>
      <c r="M29" s="6">
        <f ca="1">INDIRECT("AA29")+INDIRECT("AI29")+INDIRECT("AQ29")+INDIRECT("AY29")+INDIRECT("BG29")+INDIRECT("BO29")</f>
        <v>0</v>
      </c>
      <c r="N29" s="7">
        <f ca="1">INDIRECT("T29")+INDIRECT("U29")+INDIRECT("V29")+INDIRECT("W29")+INDIRECT("X29")+INDIRECT("Y29")+INDIRECT("Z29")+INDIRECT("AA29")</f>
        <v>0</v>
      </c>
      <c r="O29" s="6">
        <f ca="1">INDIRECT("AB29")+INDIRECT("AC29")+INDIRECT("AD29")+INDIRECT("AE29")+INDIRECT("AF29")+INDIRECT("AG29")+INDIRECT("AH29")+INDIRECT("AI29")</f>
        <v>24998</v>
      </c>
      <c r="P29" s="6">
        <f ca="1">INDIRECT("AJ29")+INDIRECT("AK29")+INDIRECT("AL29")+INDIRECT("AM29")+INDIRECT("AN29")+INDIRECT("AO29")+INDIRECT("AP29")+INDIRECT("AQ29")</f>
        <v>0</v>
      </c>
      <c r="Q29" s="6">
        <f ca="1">INDIRECT("AR29")+INDIRECT("AS29")+INDIRECT("AT29")+INDIRECT("AU29")+INDIRECT("AV29")+INDIRECT("AW29")+INDIRECT("AX29")+INDIRECT("AY29")</f>
        <v>0</v>
      </c>
      <c r="R29" s="6">
        <f ca="1">INDIRECT("AZ29")+INDIRECT("BA29")+INDIRECT("BB29")+INDIRECT("BC29")+INDIRECT("BD29")+INDIRECT("BE29")+INDIRECT("BF29")+INDIRECT("BG29")</f>
        <v>0</v>
      </c>
      <c r="S29" s="6">
        <f ca="1">INDIRECT("BH29")+INDIRECT("BI29")+INDIRECT("BJ29")+INDIRECT("BK29")+INDIRECT("BL29")+INDIRECT("BM29")+INDIRECT("BN29")+INDIRECT("BO29")</f>
        <v>2586</v>
      </c>
      <c r="T29" s="28"/>
      <c r="U29" s="29"/>
      <c r="V29" s="29"/>
      <c r="W29" s="29"/>
      <c r="X29" s="29"/>
      <c r="Y29" s="29"/>
      <c r="Z29" s="29"/>
      <c r="AA29" s="29"/>
      <c r="AB29" s="28"/>
      <c r="AC29" s="29"/>
      <c r="AD29" s="29">
        <v>24998</v>
      </c>
      <c r="AE29" s="29"/>
      <c r="AF29" s="29"/>
      <c r="AG29" s="29"/>
      <c r="AH29" s="29"/>
      <c r="AI29" s="29"/>
      <c r="AJ29" s="28"/>
      <c r="AK29" s="29"/>
      <c r="AL29" s="29"/>
      <c r="AM29" s="29"/>
      <c r="AN29" s="29"/>
      <c r="AO29" s="29"/>
      <c r="AP29" s="29"/>
      <c r="AQ29" s="29"/>
      <c r="AR29" s="28"/>
      <c r="AS29" s="29"/>
      <c r="AT29" s="29"/>
      <c r="AU29" s="29"/>
      <c r="AV29" s="29"/>
      <c r="AW29" s="29"/>
      <c r="AX29" s="29"/>
      <c r="AY29" s="29"/>
      <c r="AZ29" s="28"/>
      <c r="BA29" s="29"/>
      <c r="BB29" s="29"/>
      <c r="BC29" s="29"/>
      <c r="BD29" s="29"/>
      <c r="BE29" s="29"/>
      <c r="BF29" s="29"/>
      <c r="BG29" s="29"/>
      <c r="BH29" s="28"/>
      <c r="BI29" s="29"/>
      <c r="BJ29" s="29">
        <v>2586</v>
      </c>
      <c r="BK29" s="29"/>
      <c r="BL29" s="29"/>
      <c r="BM29" s="29"/>
      <c r="BN29" s="29"/>
      <c r="BO29" s="29"/>
      <c r="BP29" s="9">
        <v>0</v>
      </c>
      <c r="BQ29" s="1" t="s">
        <v>0</v>
      </c>
      <c r="BR29" s="1" t="s">
        <v>0</v>
      </c>
      <c r="BS29" s="1" t="s">
        <v>0</v>
      </c>
      <c r="BT29" s="1" t="s">
        <v>0</v>
      </c>
      <c r="BU29" s="1" t="s">
        <v>0</v>
      </c>
      <c r="BW29" s="1">
        <f ca="1">INDIRECT("T29")+2*INDIRECT("AB29")+3*INDIRECT("AJ29")+4*INDIRECT("AR29")+5*INDIRECT("AZ29")+6*INDIRECT("BH29")</f>
        <v>0</v>
      </c>
      <c r="BX29" s="1">
        <v>0</v>
      </c>
      <c r="BY29" s="1">
        <f ca="1">INDIRECT("U29")+2*INDIRECT("AC29")+3*INDIRECT("AK29")+4*INDIRECT("AS29")+5*INDIRECT("BA29")+6*INDIRECT("BI29")</f>
        <v>0</v>
      </c>
      <c r="BZ29" s="1">
        <v>0</v>
      </c>
      <c r="CA29" s="1">
        <f ca="1">INDIRECT("V29")+2*INDIRECT("AD29")+3*INDIRECT("AL29")+4*INDIRECT("AT29")+5*INDIRECT("BB29")+6*INDIRECT("BJ29")</f>
        <v>65512</v>
      </c>
      <c r="CB29" s="1">
        <v>65512</v>
      </c>
      <c r="CC29" s="1">
        <f ca="1">INDIRECT("W29")+2*INDIRECT("AE29")+3*INDIRECT("AM29")+4*INDIRECT("AU29")+5*INDIRECT("BC29")+6*INDIRECT("BK29")</f>
        <v>0</v>
      </c>
      <c r="CD29" s="1">
        <v>0</v>
      </c>
      <c r="CE29" s="1">
        <f ca="1">INDIRECT("X29")+2*INDIRECT("AF29")+3*INDIRECT("AN29")+4*INDIRECT("AV29")+5*INDIRECT("BD29")+6*INDIRECT("BL29")</f>
        <v>0</v>
      </c>
      <c r="CF29" s="1">
        <v>0</v>
      </c>
      <c r="CG29" s="1">
        <f ca="1">INDIRECT("Y29")+2*INDIRECT("AG29")+3*INDIRECT("AO29")+4*INDIRECT("AW29")+5*INDIRECT("BE29")+6*INDIRECT("BM29")</f>
        <v>0</v>
      </c>
      <c r="CH29" s="1">
        <v>0</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0</v>
      </c>
      <c r="CN29" s="1">
        <v>0</v>
      </c>
      <c r="CO29" s="1">
        <f ca="1">INDIRECT("AB29")+2*INDIRECT("AC29")+3*INDIRECT("AD29")+4*INDIRECT("AE29")+5*INDIRECT("AF29")+6*INDIRECT("AG29")+7*INDIRECT("AH29")+8*INDIRECT("AI29")</f>
        <v>74994</v>
      </c>
      <c r="CP29" s="1">
        <v>74994</v>
      </c>
      <c r="CQ29" s="1">
        <f ca="1">INDIRECT("AJ29")+2*INDIRECT("AK29")+3*INDIRECT("AL29")+4*INDIRECT("AM29")+5*INDIRECT("AN29")+6*INDIRECT("AO29")+7*INDIRECT("AP29")+8*INDIRECT("AQ29")</f>
        <v>0</v>
      </c>
      <c r="CR29" s="1">
        <v>0</v>
      </c>
      <c r="CS29" s="1">
        <f ca="1">INDIRECT("AR29")+2*INDIRECT("AS29")+3*INDIRECT("AT29")+4*INDIRECT("AU29")+5*INDIRECT("AV29")+6*INDIRECT("AW29")+7*INDIRECT("AX29")+8*INDIRECT("AY29")</f>
        <v>0</v>
      </c>
      <c r="CT29" s="1">
        <v>0</v>
      </c>
      <c r="CU29" s="1">
        <f ca="1">INDIRECT("AZ29")+2*INDIRECT("BA29")+3*INDIRECT("BB29")+4*INDIRECT("BC29")+5*INDIRECT("BD29")+6*INDIRECT("BE29")+7*INDIRECT("BF29")+8*INDIRECT("BG29")</f>
        <v>0</v>
      </c>
      <c r="CV29" s="1">
        <v>0</v>
      </c>
      <c r="CW29" s="1">
        <f ca="1">INDIRECT("BH29")+2*INDIRECT("BI29")+3*INDIRECT("BJ29")+4*INDIRECT("BK29")+5*INDIRECT("BL29")+6*INDIRECT("BM29")+7*INDIRECT("BN29")+8*INDIRECT("BO29")</f>
        <v>7758</v>
      </c>
      <c r="CX29" s="1">
        <v>7758</v>
      </c>
    </row>
    <row r="30" spans="1:73" ht="11.25">
      <c r="A30" s="1" t="s">
        <v>0</v>
      </c>
      <c r="B30" s="1" t="s">
        <v>0</v>
      </c>
      <c r="C30" s="1" t="s">
        <v>0</v>
      </c>
      <c r="D30" s="1" t="s">
        <v>0</v>
      </c>
      <c r="E30" s="1" t="s">
        <v>5</v>
      </c>
      <c r="F30" s="7">
        <f>SUM(F27:F29)</f>
        <v>15076</v>
      </c>
      <c r="G30" s="6">
        <f>SUM(G27:G29)</f>
        <v>0</v>
      </c>
      <c r="H30" s="6">
        <f>SUM(H27:H29)</f>
        <v>27584</v>
      </c>
      <c r="I30" s="6">
        <f>SUM(I27:I29)</f>
        <v>0</v>
      </c>
      <c r="J30" s="6">
        <f>SUM(J27:J29)</f>
        <v>0</v>
      </c>
      <c r="K30" s="6">
        <f>SUM(K27:K29)</f>
        <v>0</v>
      </c>
      <c r="L30" s="6">
        <f>SUM(L27:L29)</f>
        <v>0</v>
      </c>
      <c r="M30" s="6">
        <f>SUM(M27:M29)</f>
        <v>0</v>
      </c>
      <c r="N30" s="7">
        <f>SUM(N27:N29)</f>
        <v>11418</v>
      </c>
      <c r="O30" s="6">
        <f>SUM(O27:O29)</f>
        <v>24998</v>
      </c>
      <c r="P30" s="6">
        <f>SUM(P27:P29)</f>
        <v>0</v>
      </c>
      <c r="Q30" s="6">
        <f>SUM(Q27:Q29)</f>
        <v>2755</v>
      </c>
      <c r="R30" s="6">
        <f>SUM(R27:R29)</f>
        <v>903</v>
      </c>
      <c r="S30" s="6">
        <f>SUM(S27:S29)</f>
        <v>2586</v>
      </c>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1:73" ht="11.25">
      <c r="A31" s="37"/>
      <c r="B31" s="37"/>
      <c r="C31" s="37" t="s">
        <v>0</v>
      </c>
      <c r="D31" s="37" t="s">
        <v>0</v>
      </c>
      <c r="E31" s="37" t="s">
        <v>0</v>
      </c>
      <c r="F31" s="38"/>
      <c r="G31" s="39"/>
      <c r="H31" s="39"/>
      <c r="I31" s="39"/>
      <c r="J31" s="39"/>
      <c r="K31" s="39"/>
      <c r="L31" s="39"/>
      <c r="M31" s="39"/>
      <c r="N31" s="38"/>
      <c r="O31" s="39"/>
      <c r="P31" s="39"/>
      <c r="Q31" s="39"/>
      <c r="R31" s="39"/>
      <c r="S31" s="39"/>
      <c r="T31" s="40"/>
      <c r="U31" s="41"/>
      <c r="V31" s="41"/>
      <c r="W31" s="41"/>
      <c r="X31" s="41"/>
      <c r="Y31" s="41"/>
      <c r="Z31" s="41"/>
      <c r="AA31" s="41"/>
      <c r="AB31" s="40"/>
      <c r="AC31" s="41"/>
      <c r="AD31" s="41"/>
      <c r="AE31" s="41"/>
      <c r="AF31" s="41"/>
      <c r="AG31" s="41"/>
      <c r="AH31" s="41"/>
      <c r="AI31" s="41"/>
      <c r="AJ31" s="40"/>
      <c r="AK31" s="41"/>
      <c r="AL31" s="41"/>
      <c r="AM31" s="41"/>
      <c r="AN31" s="41"/>
      <c r="AO31" s="41"/>
      <c r="AP31" s="41"/>
      <c r="AQ31" s="41"/>
      <c r="AR31" s="40"/>
      <c r="AS31" s="41"/>
      <c r="AT31" s="41"/>
      <c r="AU31" s="41"/>
      <c r="AV31" s="41"/>
      <c r="AW31" s="41"/>
      <c r="AX31" s="41"/>
      <c r="AY31" s="41"/>
      <c r="AZ31" s="40"/>
      <c r="BA31" s="41"/>
      <c r="BB31" s="41"/>
      <c r="BC31" s="41"/>
      <c r="BD31" s="41"/>
      <c r="BE31" s="41"/>
      <c r="BF31" s="41"/>
      <c r="BG31" s="41"/>
      <c r="BH31" s="40"/>
      <c r="BI31" s="41"/>
      <c r="BJ31" s="41"/>
      <c r="BK31" s="41"/>
      <c r="BL31" s="41"/>
      <c r="BM31" s="41"/>
      <c r="BN31" s="41"/>
      <c r="BO31" s="42"/>
      <c r="BP31" s="9"/>
      <c r="BT31" s="1" t="s">
        <v>0</v>
      </c>
      <c r="BU31" s="1" t="s">
        <v>0</v>
      </c>
    </row>
    <row r="34" spans="5:13" ht="11.25">
      <c r="E34" s="3" t="s">
        <v>65</v>
      </c>
      <c r="F34" s="5">
        <f>SUMIF($BQ4:$BQ31,"=RIP",F4:F31)</f>
        <v>11100</v>
      </c>
      <c r="G34" s="5">
        <f aca="true" t="shared" si="0" ref="G34:M34">SUMIF($BQ4:$BQ31,"=RIP",G4:G31)</f>
        <v>0</v>
      </c>
      <c r="H34" s="5">
        <f t="shared" si="0"/>
        <v>84</v>
      </c>
      <c r="I34" s="5">
        <f t="shared" si="0"/>
        <v>497</v>
      </c>
      <c r="J34" s="5">
        <f t="shared" si="0"/>
        <v>761</v>
      </c>
      <c r="K34" s="5">
        <f t="shared" si="0"/>
        <v>1547</v>
      </c>
      <c r="L34" s="5">
        <f t="shared" si="0"/>
        <v>0</v>
      </c>
      <c r="M34" s="5">
        <f t="shared" si="0"/>
        <v>0</v>
      </c>
    </row>
    <row r="35" spans="5:13" ht="11.25">
      <c r="E35" s="3" t="s">
        <v>66</v>
      </c>
      <c r="F35" s="5">
        <f>SUMIF($BT4:$BT31,"=GARVEE",F4:F31)</f>
        <v>0</v>
      </c>
      <c r="G35" s="5">
        <f aca="true" t="shared" si="1" ref="G35:M35">SUMIF($BT4:$BT31,"=GARVEE",G4:G31)</f>
        <v>0</v>
      </c>
      <c r="H35" s="5">
        <f t="shared" si="1"/>
        <v>0</v>
      </c>
      <c r="I35" s="5">
        <f t="shared" si="1"/>
        <v>0</v>
      </c>
      <c r="J35" s="5">
        <f t="shared" si="1"/>
        <v>0</v>
      </c>
      <c r="K35" s="5">
        <f t="shared" si="1"/>
        <v>0</v>
      </c>
      <c r="L35" s="5">
        <f t="shared" si="1"/>
        <v>0</v>
      </c>
      <c r="M35" s="5">
        <f t="shared" si="1"/>
        <v>0</v>
      </c>
    </row>
    <row r="36" spans="5:13" ht="11.25">
      <c r="E36" s="3" t="s">
        <v>67</v>
      </c>
      <c r="F36" s="5">
        <f>SUMIF($BR4:$BR31,"=X",F4:F31)</f>
        <v>0</v>
      </c>
      <c r="G36" s="5">
        <f aca="true" t="shared" si="2" ref="G36:M36">SUMIF($BR4:$BR31,"=X",G4:G31)</f>
        <v>0</v>
      </c>
      <c r="H36" s="5">
        <f t="shared" si="2"/>
        <v>0</v>
      </c>
      <c r="I36" s="5">
        <f t="shared" si="2"/>
        <v>0</v>
      </c>
      <c r="J36" s="5">
        <f t="shared" si="2"/>
        <v>0</v>
      </c>
      <c r="K36" s="5">
        <f t="shared" si="2"/>
        <v>0</v>
      </c>
      <c r="L36" s="5">
        <f t="shared" si="2"/>
        <v>0</v>
      </c>
      <c r="M36" s="5">
        <f t="shared" si="2"/>
        <v>0</v>
      </c>
    </row>
    <row r="37" spans="5:13" ht="11.25">
      <c r="E37" s="3" t="s">
        <v>68</v>
      </c>
      <c r="F37" s="5">
        <f>SUMIF($BU4:$BU31,"=X",AJ4:AJ31)+SUMIF($BU4:$BU31,"=X",AR4:AR31)+SUMIF($BU4:$BU31,"=X",AZ4:AZ31)+SUMIF($BU4:$BU31,"=X",BH4:BH31)</f>
        <v>2744</v>
      </c>
      <c r="G37" s="5">
        <f>SUMIF($BU4:$BU31,"=X",AK4:AK31)+SUMIF($BU4:$BU31,"=X",AS4:AS31)+SUMIF($BU4:$BU31,"=X",BA4:BA31)+SUMIF($BU4:$BU31,"=X",BI4:BI31)</f>
        <v>0</v>
      </c>
      <c r="H37" s="5"/>
      <c r="I37" s="5"/>
      <c r="J37" s="5"/>
      <c r="K37" s="5"/>
      <c r="L37" s="5"/>
      <c r="M37" s="5"/>
    </row>
    <row r="38" spans="5:13" ht="11.25">
      <c r="E38" s="3" t="s">
        <v>69</v>
      </c>
      <c r="F38" s="5">
        <f>SUMIF($BU4:$BU31,"=X",T4:T31)</f>
        <v>8356</v>
      </c>
      <c r="G38" s="5">
        <f>SUMIF($BU4:$BU31,"=X",U4:U31)</f>
        <v>0</v>
      </c>
      <c r="H38" s="5"/>
      <c r="I38" s="5"/>
      <c r="J38" s="5"/>
      <c r="K38" s="5"/>
      <c r="L38" s="5"/>
      <c r="M38" s="5"/>
    </row>
    <row r="39" spans="5:13" ht="11.25">
      <c r="E39" s="3" t="s">
        <v>70</v>
      </c>
      <c r="F39" s="5">
        <f>F34-F35-F36-F37-F38</f>
        <v>0</v>
      </c>
      <c r="G39" s="5">
        <f aca="true" t="shared" si="3" ref="G39:M39">G34-G35-G36-G37-G38</f>
        <v>0</v>
      </c>
      <c r="H39" s="5">
        <f t="shared" si="3"/>
        <v>84</v>
      </c>
      <c r="I39" s="5">
        <f t="shared" si="3"/>
        <v>497</v>
      </c>
      <c r="J39" s="5">
        <f t="shared" si="3"/>
        <v>761</v>
      </c>
      <c r="K39" s="5">
        <f t="shared" si="3"/>
        <v>1547</v>
      </c>
      <c r="L39" s="5">
        <f t="shared" si="3"/>
        <v>0</v>
      </c>
      <c r="M39" s="5">
        <f t="shared" si="3"/>
        <v>0</v>
      </c>
    </row>
    <row r="41" spans="9:11" ht="11.25">
      <c r="I41" s="1">
        <f>SUM(F39:I39)</f>
        <v>581</v>
      </c>
      <c r="J41" s="1">
        <f>J39</f>
        <v>761</v>
      </c>
      <c r="K41" s="1">
        <f>K39</f>
        <v>1547</v>
      </c>
    </row>
  </sheetData>
  <sheetProtection password="CB9B" sheet="1" objects="1" scenarios="1"/>
  <conditionalFormatting sqref="F4 F7:F8 F11:F12 F15:F16 F19:F21 F24 F27:F29">
    <cfRule type="expression" priority="1" dxfId="0" stopIfTrue="1">
      <formula>BW4&lt;&gt;BX4</formula>
    </cfRule>
  </conditionalFormatting>
  <conditionalFormatting sqref="G4 G7:G8 G11:G12 G15:G16 G19:G21 G24 G27:G29">
    <cfRule type="expression" priority="2" dxfId="0" stopIfTrue="1">
      <formula>BY4&lt;&gt;BZ4</formula>
    </cfRule>
  </conditionalFormatting>
  <conditionalFormatting sqref="H4 H7:H8 H11:H12 H15:H16 H19:H21 H24 H27:H29">
    <cfRule type="expression" priority="3" dxfId="0" stopIfTrue="1">
      <formula>CA4&lt;&gt;CB4</formula>
    </cfRule>
  </conditionalFormatting>
  <conditionalFormatting sqref="I4 I7:I8 I11:I12 I15:I16 I19:I21 I24 I27:I29">
    <cfRule type="expression" priority="4" dxfId="0" stopIfTrue="1">
      <formula>CC4&lt;&gt;CD4</formula>
    </cfRule>
  </conditionalFormatting>
  <conditionalFormatting sqref="J4 J7:J8 J11:J12 J15:J16 J19:J21 J24 J27:J29">
    <cfRule type="expression" priority="5" dxfId="0" stopIfTrue="1">
      <formula>CE4&lt;&gt;CF4</formula>
    </cfRule>
  </conditionalFormatting>
  <conditionalFormatting sqref="K4 K7:K8 K11:K12 K15:K16 K19:K21 K24 K27:K29">
    <cfRule type="expression" priority="6" dxfId="0" stopIfTrue="1">
      <formula>CG4&lt;&gt;CH4</formula>
    </cfRule>
  </conditionalFormatting>
  <conditionalFormatting sqref="L4 L7:L8 L11:L12 L15:L16 L19:L21 L24 L27:L29">
    <cfRule type="expression" priority="7" dxfId="0" stopIfTrue="1">
      <formula>CI4&lt;&gt;CJ4</formula>
    </cfRule>
  </conditionalFormatting>
  <conditionalFormatting sqref="M4 M7:M8 M11:M12 M15:M16 M19:M21 M24 M27:M29">
    <cfRule type="expression" priority="8" dxfId="0" stopIfTrue="1">
      <formula>CK4&lt;&gt;CL4</formula>
    </cfRule>
  </conditionalFormatting>
  <conditionalFormatting sqref="N4 N7:N8 N11:N12 N15:N16 N19:N21 N24 N27:N29">
    <cfRule type="expression" priority="9" dxfId="0" stopIfTrue="1">
      <formula>CM4&lt;&gt;CN4</formula>
    </cfRule>
  </conditionalFormatting>
  <conditionalFormatting sqref="O4 O7:O8 O11:O12 O15:O16 O19:O21 O24 O27:O29">
    <cfRule type="expression" priority="10" dxfId="0" stopIfTrue="1">
      <formula>CO4&lt;&gt;CP4</formula>
    </cfRule>
  </conditionalFormatting>
  <conditionalFormatting sqref="P4 P7:P8 P11:P12 P15:P16 P19:P21 P24 P27:P29">
    <cfRule type="expression" priority="11" dxfId="0" stopIfTrue="1">
      <formula>CQ4&lt;&gt;CR4</formula>
    </cfRule>
  </conditionalFormatting>
  <conditionalFormatting sqref="Q4 Q7:Q8 Q11:Q12 Q15:Q16 Q19:Q21 Q24 Q27:Q29">
    <cfRule type="expression" priority="12" dxfId="0" stopIfTrue="1">
      <formula>CS4&lt;&gt;CT4</formula>
    </cfRule>
  </conditionalFormatting>
  <conditionalFormatting sqref="R4 R7:R8 R11:R12 R15:R16 R19:R21 R24 R27:R29">
    <cfRule type="expression" priority="13" dxfId="0" stopIfTrue="1">
      <formula>CU4&lt;&gt;CV4</formula>
    </cfRule>
  </conditionalFormatting>
  <conditionalFormatting sqref="S4 S7:S8 S11:S12 S15:S16 S19:S21 S24 S27:S29">
    <cfRule type="expression" priority="14" dxfId="0" stopIfTrue="1">
      <formula>CW4&lt;&gt;CX4</formula>
    </cfRule>
  </conditionalFormatting>
  <dataValidations count="39">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9">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31">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31">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ErrorMessage="1" errorTitle="Maximum Dollar Input Exceeded" error="The maximum input value is $999,999 (x $1000), basically one billion dollars.  Please revise your figures." sqref="T11:BO11">
      <formula1>0</formula1>
      <formula2>999999</formula2>
    </dataValidation>
    <dataValidation type="whole" showErrorMessage="1" errorTitle="Maximum Dollar Input Exceeded" error="The maximum input value is $999,999 (x $1000), basically one billion dollars.  Please revise your figures." sqref="T12:BO12">
      <formula1>0</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ErrorMessage="1" errorTitle="Maximum Dollar Input Exceeded" error="The maximum input value is $999,999 (x $1000), basically one billion dollars.  Please revise your figures." sqref="T15:BO15">
      <formula1>0</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ErrorMessage="1" errorTitle="Maximum Dollar Input Exceeded" error="The maximum input value is $999,999 (x $1000), basically one billion dollars.  Please revise your figures." sqref="T21:BO21">
      <formula1>0</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ErrorMessage="1" errorTitle="Maximum Dollar Input Exceeded" error="The maximum input value is $999,999 (x $1000), basically one billion dollars.  Please revise your figures." sqref="T24:BO24">
      <formula1>0</formula1>
      <formula2>999999</formula2>
    </dataValidation>
    <dataValidation type="whole" showInputMessage="1" showErrorMessage="1" promptTitle="No Input" prompt="This is not a funding line." errorTitle="Wrong Spot" error="This is either a total or blank funding line.  No Data Input Here." sqref="T25:BO25">
      <formula1>999999</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ErrorMessage="1" errorTitle="Maximum Dollar Input Exceeded" error="The maximum input value is $999,999 (x $1000), basically one billion dollars.  Please revise your figures." sqref="BJ27:BO27 AL27:AQ27 AT27:AY27 BB27:BG27 V27:AI2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7:AK27 AR27:AS27 AZ27:BA27 BH27:BI2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7:U27">
      <formula1>0</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ErrorMessage="1" errorTitle="Maximum Dollar Input Exceeded" error="The maximum input value is $999,999 (x $1000), basically one billion dollars.  Please revise your figures." sqref="T29:BO29">
      <formula1>0</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InputMessage="1" showErrorMessage="1" promptTitle="No Input" prompt="This is not a funding line." errorTitle="Wrong Spot" error="This is either a total or blank funding line.  No Data Input Here." sqref="T31:BO31">
      <formula1>999999</formula1>
      <formula2>999999</formula2>
    </dataValidation>
  </dataValidations>
  <printOptions gridLines="1"/>
  <pageMargins left="0.25" right="0.25" top="0.75" bottom="0.5" header="0.25" footer="0.25"/>
  <pageSetup blackAndWhite="1" fitToHeight="100" fitToWidth="1" horizontalDpi="600" verticalDpi="600" orientation="landscape" scale="88"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2003-11-25T22:56:52Z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