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Inventory'!$A$1:$S$57</definedName>
    <definedName name="_xlnm.Print_Titles" localSheetId="1">'Project Inventory'!$1:$3</definedName>
  </definedNames>
  <calcPr fullCalcOnLoad="1"/>
</workbook>
</file>

<file path=xl/sharedStrings.xml><?xml version="1.0" encoding="utf-8"?>
<sst xmlns="http://schemas.openxmlformats.org/spreadsheetml/2006/main" count="537" uniqueCount="114">
  <si>
    <t/>
  </si>
  <si>
    <t>YUB</t>
  </si>
  <si>
    <t>Marysville, City of</t>
  </si>
  <si>
    <t>RIP</t>
  </si>
  <si>
    <t>0L0704</t>
  </si>
  <si>
    <t>2002 Pavement Rehabilitation Project Phase 1</t>
  </si>
  <si>
    <t>TOTAL</t>
  </si>
  <si>
    <t>0L0714</t>
  </si>
  <si>
    <t>2002 Pavement Rehabilitation Project Phase 2</t>
  </si>
  <si>
    <t>Sacramento Area Council of Governments</t>
  </si>
  <si>
    <t>0L0524</t>
  </si>
  <si>
    <t>Plan, program and monitor</t>
  </si>
  <si>
    <t>Yuba County</t>
  </si>
  <si>
    <t>0L0224</t>
  </si>
  <si>
    <t>North Beale Road Pavement Rehabilitation</t>
  </si>
  <si>
    <t>0L0194</t>
  </si>
  <si>
    <t>Spenceville Road Pavement Rehabilitation</t>
  </si>
  <si>
    <t>0L0184</t>
  </si>
  <si>
    <t>Loma Rica Road Pavement Rehabilitation</t>
  </si>
  <si>
    <t>0L0614</t>
  </si>
  <si>
    <t>Arboga Road Pavement Rehabilitation</t>
  </si>
  <si>
    <t>0L0604</t>
  </si>
  <si>
    <t>Willow Glen Road Pavement Rehabilitation</t>
  </si>
  <si>
    <t>65</t>
  </si>
  <si>
    <t>Caltrans</t>
  </si>
  <si>
    <t>CO</t>
  </si>
  <si>
    <t>X</t>
  </si>
  <si>
    <t>297300</t>
  </si>
  <si>
    <t>R9.2/12.2</t>
  </si>
  <si>
    <t>Third River Bridge</t>
  </si>
  <si>
    <t>IIP</t>
  </si>
  <si>
    <t>Future Need</t>
  </si>
  <si>
    <t>Wheatland, City of</t>
  </si>
  <si>
    <t>Othr. State</t>
  </si>
  <si>
    <t>0.7/1.1</t>
  </si>
  <si>
    <t>SR 65 Signalization</t>
  </si>
  <si>
    <t>CT Minor Pgm.</t>
  </si>
  <si>
    <t>Loc Funds (DEV FEE)</t>
  </si>
  <si>
    <t>70</t>
  </si>
  <si>
    <t>2A2720</t>
  </si>
  <si>
    <t>3.0/3.8</t>
  </si>
  <si>
    <t>Sutter/Yuba Route 70 Corridor Project</t>
  </si>
  <si>
    <t>8.3/25.8</t>
  </si>
  <si>
    <t>Marysville-Oroville Freeway</t>
  </si>
  <si>
    <t>Loc Funds (CO)</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</si>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</sst>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88</v>
      </c>
    </row>
    <row r="3" ht="12.75">
      <c r="B3" s="43"/>
    </row>
    <row r="4" ht="12.75">
      <c r="B4" s="46" t="s">
        <v>89</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92</v>
      </c>
    </row>
    <row r="7" ht="12.75">
      <c r="B7" s="50" t="s">
        <v>93</v>
      </c>
    </row>
    <row r="8" ht="12.75">
      <c r="B8" s="50" t="s">
        <v>94</v>
      </c>
    </row>
    <row r="9" ht="25.5">
      <c r="B9" s="50" t="s">
        <v>95</v>
      </c>
    </row>
    <row r="10" ht="12.75">
      <c r="B10" s="48"/>
    </row>
    <row r="11" ht="12.75">
      <c r="B11" s="49" t="s">
        <v>96</v>
      </c>
    </row>
    <row r="12" ht="12.75">
      <c r="B12" s="50" t="s">
        <v>97</v>
      </c>
    </row>
    <row r="13" ht="12.75">
      <c r="B13" s="50" t="s">
        <v>98</v>
      </c>
    </row>
    <row r="14" ht="12.75">
      <c r="B14" s="50" t="s">
        <v>99</v>
      </c>
    </row>
    <row r="15" ht="12.75">
      <c r="B15" s="48"/>
    </row>
    <row r="16" ht="12.75">
      <c r="B16" s="51" t="s">
        <v>100</v>
      </c>
    </row>
    <row r="17" ht="25.5">
      <c r="B17" s="48" t="s">
        <v>101</v>
      </c>
    </row>
    <row r="18" ht="12.75">
      <c r="B18" s="48" t="s">
        <v>102</v>
      </c>
    </row>
    <row r="19" ht="12.75">
      <c r="B19" s="48" t="s">
        <v>103</v>
      </c>
    </row>
    <row r="20" ht="25.5">
      <c r="B20" s="48" t="s">
        <v>104</v>
      </c>
    </row>
    <row r="21" ht="12.75">
      <c r="B21" s="48"/>
    </row>
    <row r="22" ht="38.25">
      <c r="B22" s="48" t="s">
        <v>105</v>
      </c>
    </row>
    <row r="23" ht="12.75">
      <c r="B23" s="48"/>
    </row>
    <row r="24" ht="12.75">
      <c r="B24" s="52" t="s">
        <v>106</v>
      </c>
    </row>
    <row r="25" ht="12.75">
      <c r="B25" s="48"/>
    </row>
    <row r="26" ht="12.75">
      <c r="B26" s="46" t="s">
        <v>107</v>
      </c>
    </row>
    <row r="27" ht="12.75">
      <c r="B27" s="53" t="s">
        <v>108</v>
      </c>
    </row>
    <row r="28" ht="12.75">
      <c r="B28" s="53" t="s">
        <v>109</v>
      </c>
    </row>
    <row r="29" ht="12.75">
      <c r="B29" s="53" t="s">
        <v>110</v>
      </c>
    </row>
    <row r="30" ht="12.75">
      <c r="B30" s="53" t="s">
        <v>111</v>
      </c>
    </row>
    <row r="31" ht="12.75">
      <c r="B31" s="53" t="s">
        <v>112</v>
      </c>
    </row>
    <row r="32" ht="12.75">
      <c r="B32" s="43"/>
    </row>
    <row r="33" ht="12.75">
      <c r="B33" s="43"/>
    </row>
    <row r="34" ht="12.75">
      <c r="B34" s="43"/>
    </row>
    <row r="35" ht="13.5" thickBot="1">
      <c r="B35" s="44"/>
    </row>
    <row r="36" ht="13.5" thickTop="1">
      <c r="B36" s="54" t="s">
        <v>113</v>
      </c>
    </row>
    <row r="100" spans="7:8" ht="12.75">
      <c r="G100" t="s">
        <v>90</v>
      </c>
      <c r="H100" t="s">
        <v>91</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59"/>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140625" style="1" bestFit="1" customWidth="1"/>
    <col min="2" max="2" width="6.7109375" style="1" bestFit="1" customWidth="1"/>
    <col min="3" max="3" width="7.57421875" style="1" bestFit="1" customWidth="1"/>
    <col min="4" max="4" width="32.140625" style="1" bestFit="1" customWidth="1"/>
    <col min="5" max="5" width="15.8515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12</v>
      </c>
      <c r="B1" s="10"/>
      <c r="C1" s="10"/>
      <c r="D1" s="10"/>
      <c r="E1" s="10"/>
      <c r="F1" s="10"/>
      <c r="G1" s="10"/>
      <c r="H1" s="10"/>
      <c r="I1" s="10"/>
      <c r="J1" s="10"/>
      <c r="K1" s="10"/>
      <c r="L1" s="10"/>
      <c r="M1" s="10"/>
      <c r="N1" s="10"/>
      <c r="O1" s="10"/>
      <c r="P1" s="10"/>
      <c r="Q1" s="10"/>
      <c r="R1" s="10"/>
      <c r="S1" s="10"/>
      <c r="T1" s="12" t="s">
        <v>74</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46</v>
      </c>
      <c r="C2" s="14" t="s">
        <v>47</v>
      </c>
      <c r="D2" s="14" t="s">
        <v>49</v>
      </c>
      <c r="E2" s="14"/>
      <c r="F2" s="15" t="s">
        <v>72</v>
      </c>
      <c r="G2" s="16"/>
      <c r="H2" s="16"/>
      <c r="I2" s="16"/>
      <c r="J2" s="16"/>
      <c r="K2" s="16"/>
      <c r="L2" s="16"/>
      <c r="M2" s="16"/>
      <c r="N2" s="15" t="s">
        <v>73</v>
      </c>
      <c r="O2" s="16"/>
      <c r="P2" s="16"/>
      <c r="Q2" s="16"/>
      <c r="R2" s="16"/>
      <c r="S2" s="16"/>
      <c r="T2" s="15" t="s">
        <v>60</v>
      </c>
      <c r="U2" s="16"/>
      <c r="V2" s="16"/>
      <c r="W2" s="16"/>
      <c r="X2" s="16"/>
      <c r="Y2" s="16"/>
      <c r="Z2" s="16"/>
      <c r="AA2" s="16"/>
      <c r="AB2" s="15" t="s">
        <v>61</v>
      </c>
      <c r="AC2" s="16"/>
      <c r="AD2" s="16"/>
      <c r="AE2" s="16"/>
      <c r="AF2" s="16"/>
      <c r="AG2" s="16"/>
      <c r="AH2" s="16"/>
      <c r="AI2" s="16"/>
      <c r="AJ2" s="15" t="s">
        <v>62</v>
      </c>
      <c r="AK2" s="16"/>
      <c r="AL2" s="16"/>
      <c r="AM2" s="16"/>
      <c r="AN2" s="16"/>
      <c r="AO2" s="16"/>
      <c r="AP2" s="16"/>
      <c r="AQ2" s="16"/>
      <c r="AR2" s="15" t="s">
        <v>63</v>
      </c>
      <c r="AS2" s="16"/>
      <c r="AT2" s="16"/>
      <c r="AU2" s="16"/>
      <c r="AV2" s="16"/>
      <c r="AW2" s="16"/>
      <c r="AX2" s="16"/>
      <c r="AY2" s="16"/>
      <c r="AZ2" s="15" t="s">
        <v>64</v>
      </c>
      <c r="BA2" s="16"/>
      <c r="BB2" s="16"/>
      <c r="BC2" s="16"/>
      <c r="BD2" s="16"/>
      <c r="BE2" s="16"/>
      <c r="BF2" s="16"/>
      <c r="BG2" s="16"/>
      <c r="BH2" s="15" t="s">
        <v>65</v>
      </c>
      <c r="BI2" s="16"/>
      <c r="BJ2" s="16"/>
      <c r="BK2" s="16"/>
      <c r="BL2" s="16"/>
      <c r="BM2" s="16"/>
      <c r="BN2" s="16"/>
      <c r="BO2" s="23"/>
      <c r="BP2" s="22"/>
      <c r="BW2" s="15" t="s">
        <v>72</v>
      </c>
      <c r="BX2" s="16" t="s">
        <v>72</v>
      </c>
      <c r="BY2" s="16"/>
      <c r="BZ2" s="16"/>
      <c r="CA2" s="16"/>
      <c r="CB2" s="16"/>
      <c r="CC2" s="16"/>
      <c r="CD2" s="16"/>
      <c r="CE2" s="15" t="s">
        <v>73</v>
      </c>
      <c r="CF2" s="16" t="s">
        <v>73</v>
      </c>
      <c r="CG2" s="16"/>
      <c r="CH2" s="16"/>
      <c r="CI2" s="16"/>
      <c r="CJ2" s="16"/>
    </row>
    <row r="3" spans="1:88" s="4" customFormat="1" ht="11.25">
      <c r="A3" s="17" t="s">
        <v>25</v>
      </c>
      <c r="B3" s="18" t="s">
        <v>45</v>
      </c>
      <c r="C3" s="18" t="s">
        <v>48</v>
      </c>
      <c r="D3" s="18" t="s">
        <v>50</v>
      </c>
      <c r="E3" s="18" t="s">
        <v>51</v>
      </c>
      <c r="F3" s="19" t="s">
        <v>52</v>
      </c>
      <c r="G3" s="20" t="s">
        <v>53</v>
      </c>
      <c r="H3" s="20" t="s">
        <v>54</v>
      </c>
      <c r="I3" s="20" t="s">
        <v>55</v>
      </c>
      <c r="J3" s="20" t="s">
        <v>56</v>
      </c>
      <c r="K3" s="20" t="s">
        <v>57</v>
      </c>
      <c r="L3" s="20" t="s">
        <v>58</v>
      </c>
      <c r="M3" s="20" t="s">
        <v>59</v>
      </c>
      <c r="N3" s="19" t="s">
        <v>66</v>
      </c>
      <c r="O3" s="21" t="s">
        <v>67</v>
      </c>
      <c r="P3" s="21" t="s">
        <v>68</v>
      </c>
      <c r="Q3" s="21" t="s">
        <v>69</v>
      </c>
      <c r="R3" s="21" t="s">
        <v>70</v>
      </c>
      <c r="S3" s="21" t="s">
        <v>71</v>
      </c>
      <c r="T3" s="19" t="s">
        <v>52</v>
      </c>
      <c r="U3" s="20" t="s">
        <v>53</v>
      </c>
      <c r="V3" s="20" t="s">
        <v>54</v>
      </c>
      <c r="W3" s="20" t="s">
        <v>55</v>
      </c>
      <c r="X3" s="20" t="s">
        <v>56</v>
      </c>
      <c r="Y3" s="20" t="s">
        <v>57</v>
      </c>
      <c r="Z3" s="20" t="s">
        <v>58</v>
      </c>
      <c r="AA3" s="20" t="s">
        <v>59</v>
      </c>
      <c r="AB3" s="19" t="s">
        <v>52</v>
      </c>
      <c r="AC3" s="20" t="s">
        <v>53</v>
      </c>
      <c r="AD3" s="20" t="s">
        <v>54</v>
      </c>
      <c r="AE3" s="20" t="s">
        <v>55</v>
      </c>
      <c r="AF3" s="20" t="s">
        <v>56</v>
      </c>
      <c r="AG3" s="20" t="s">
        <v>57</v>
      </c>
      <c r="AH3" s="20" t="s">
        <v>58</v>
      </c>
      <c r="AI3" s="20" t="s">
        <v>59</v>
      </c>
      <c r="AJ3" s="19" t="s">
        <v>52</v>
      </c>
      <c r="AK3" s="20" t="s">
        <v>53</v>
      </c>
      <c r="AL3" s="20" t="s">
        <v>54</v>
      </c>
      <c r="AM3" s="20" t="s">
        <v>55</v>
      </c>
      <c r="AN3" s="20" t="s">
        <v>56</v>
      </c>
      <c r="AO3" s="20" t="s">
        <v>57</v>
      </c>
      <c r="AP3" s="20" t="s">
        <v>58</v>
      </c>
      <c r="AQ3" s="20" t="s">
        <v>59</v>
      </c>
      <c r="AR3" s="19" t="s">
        <v>52</v>
      </c>
      <c r="AS3" s="20" t="s">
        <v>53</v>
      </c>
      <c r="AT3" s="20" t="s">
        <v>54</v>
      </c>
      <c r="AU3" s="20" t="s">
        <v>55</v>
      </c>
      <c r="AV3" s="20" t="s">
        <v>56</v>
      </c>
      <c r="AW3" s="20" t="s">
        <v>57</v>
      </c>
      <c r="AX3" s="20" t="s">
        <v>58</v>
      </c>
      <c r="AY3" s="20" t="s">
        <v>59</v>
      </c>
      <c r="AZ3" s="19" t="s">
        <v>52</v>
      </c>
      <c r="BA3" s="20" t="s">
        <v>53</v>
      </c>
      <c r="BB3" s="20" t="s">
        <v>54</v>
      </c>
      <c r="BC3" s="20" t="s">
        <v>55</v>
      </c>
      <c r="BD3" s="20" t="s">
        <v>56</v>
      </c>
      <c r="BE3" s="20" t="s">
        <v>57</v>
      </c>
      <c r="BF3" s="20" t="s">
        <v>58</v>
      </c>
      <c r="BG3" s="20" t="s">
        <v>59</v>
      </c>
      <c r="BH3" s="19" t="s">
        <v>52</v>
      </c>
      <c r="BI3" s="20" t="s">
        <v>53</v>
      </c>
      <c r="BJ3" s="20" t="s">
        <v>54</v>
      </c>
      <c r="BK3" s="20" t="s">
        <v>55</v>
      </c>
      <c r="BL3" s="20" t="s">
        <v>56</v>
      </c>
      <c r="BM3" s="20" t="s">
        <v>57</v>
      </c>
      <c r="BN3" s="20" t="s">
        <v>58</v>
      </c>
      <c r="BO3" s="24" t="s">
        <v>59</v>
      </c>
      <c r="BP3" s="22" t="s">
        <v>76</v>
      </c>
      <c r="BQ3" s="4" t="s">
        <v>77</v>
      </c>
      <c r="BR3" s="4" t="s">
        <v>78</v>
      </c>
      <c r="BS3" s="4" t="s">
        <v>79</v>
      </c>
      <c r="BT3" s="4" t="s">
        <v>80</v>
      </c>
      <c r="BU3" s="4" t="s">
        <v>81</v>
      </c>
      <c r="BW3" s="19" t="s">
        <v>52</v>
      </c>
      <c r="BX3" s="20" t="s">
        <v>52</v>
      </c>
      <c r="BY3" s="20" t="s">
        <v>54</v>
      </c>
      <c r="BZ3" s="20" t="s">
        <v>54</v>
      </c>
      <c r="CA3" s="20" t="s">
        <v>56</v>
      </c>
      <c r="CB3" s="20" t="s">
        <v>56</v>
      </c>
      <c r="CC3" s="20" t="s">
        <v>58</v>
      </c>
      <c r="CD3" s="20" t="s">
        <v>58</v>
      </c>
      <c r="CE3" s="19" t="s">
        <v>66</v>
      </c>
      <c r="CF3" s="21" t="s">
        <v>66</v>
      </c>
      <c r="CG3" s="21" t="s">
        <v>68</v>
      </c>
      <c r="CH3" s="21" t="s">
        <v>68</v>
      </c>
      <c r="CI3" s="21" t="s">
        <v>70</v>
      </c>
      <c r="CJ3" s="21" t="s">
        <v>70</v>
      </c>
    </row>
    <row r="4" spans="1:102" ht="11.25">
      <c r="A4" s="1" t="s">
        <v>1</v>
      </c>
      <c r="B4" s="2" t="str">
        <f>HYPERLINK("http://www.dot.ca.gov/hq/transprog/stip2004/ff_sheets/03-3l57.xls","3L57")</f>
        <v>3L57</v>
      </c>
      <c r="C4" s="1" t="s">
        <v>0</v>
      </c>
      <c r="D4" s="1" t="s">
        <v>2</v>
      </c>
      <c r="E4" s="1" t="s">
        <v>3</v>
      </c>
      <c r="F4" s="7">
        <f ca="1">INDIRECT("T4")+INDIRECT("AB4")+INDIRECT("AJ4")+INDIRECT("AR4")+INDIRECT("AZ4")+INDIRECT("BH4")</f>
        <v>0</v>
      </c>
      <c r="G4" s="6">
        <f ca="1">INDIRECT("U4")+INDIRECT("AC4")+INDIRECT("AK4")+INDIRECT("AS4")+INDIRECT("BA4")+INDIRECT("BI4")</f>
        <v>20</v>
      </c>
      <c r="H4" s="6">
        <f ca="1">INDIRECT("V4")+INDIRECT("AD4")+INDIRECT("AL4")+INDIRECT("AT4")+INDIRECT("BB4")+INDIRECT("BJ4")</f>
        <v>0</v>
      </c>
      <c r="I4" s="6">
        <f ca="1">INDIRECT("W4")+INDIRECT("AE4")+INDIRECT("AM4")+INDIRECT("AU4")+INDIRECT("BC4")+INDIRECT("BK4")</f>
        <v>0</v>
      </c>
      <c r="J4" s="6">
        <f ca="1">INDIRECT("X4")+INDIRECT("AF4")+INDIRECT("AN4")+INDIRECT("AV4")+INDIRECT("BD4")+INDIRECT("BL4")</f>
        <v>735</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735</v>
      </c>
      <c r="P4" s="6">
        <f ca="1">INDIRECT("AJ4")+INDIRECT("AK4")+INDIRECT("AL4")+INDIRECT("AM4")+INDIRECT("AN4")+INDIRECT("AO4")+INDIRECT("AP4")+INDIRECT("AQ4")</f>
        <v>0</v>
      </c>
      <c r="Q4" s="6">
        <f ca="1">INDIRECT("AR4")+INDIRECT("AS4")+INDIRECT("AT4")+INDIRECT("AU4")+INDIRECT("AV4")+INDIRECT("AW4")+INDIRECT("AX4")+INDIRECT("AY4")</f>
        <v>20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c r="AE4" s="29"/>
      <c r="AF4" s="29">
        <v>735</v>
      </c>
      <c r="AG4" s="29"/>
      <c r="AH4" s="29"/>
      <c r="AI4" s="29"/>
      <c r="AJ4" s="28"/>
      <c r="AK4" s="29"/>
      <c r="AL4" s="29"/>
      <c r="AM4" s="29"/>
      <c r="AN4" s="29"/>
      <c r="AO4" s="29"/>
      <c r="AP4" s="29"/>
      <c r="AQ4" s="29"/>
      <c r="AR4" s="28"/>
      <c r="AS4" s="29">
        <v>20</v>
      </c>
      <c r="AT4" s="29"/>
      <c r="AU4" s="29"/>
      <c r="AV4" s="29"/>
      <c r="AW4" s="29"/>
      <c r="AX4" s="29"/>
      <c r="AY4" s="29"/>
      <c r="AZ4" s="28"/>
      <c r="BA4" s="29"/>
      <c r="BB4" s="29"/>
      <c r="BC4" s="29"/>
      <c r="BD4" s="29"/>
      <c r="BE4" s="29"/>
      <c r="BF4" s="29"/>
      <c r="BG4" s="29"/>
      <c r="BH4" s="28"/>
      <c r="BI4" s="29"/>
      <c r="BJ4" s="29"/>
      <c r="BK4" s="29"/>
      <c r="BL4" s="29"/>
      <c r="BM4" s="29"/>
      <c r="BN4" s="29"/>
      <c r="BO4" s="29"/>
      <c r="BP4" s="9">
        <v>10700000507</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80</v>
      </c>
      <c r="BZ4" s="1">
        <v>80</v>
      </c>
      <c r="CA4" s="1">
        <f ca="1">INDIRECT("V4")+2*INDIRECT("AD4")+3*INDIRECT("AL4")+4*INDIRECT("AT4")+5*INDIRECT("BB4")+6*INDIRECT("BJ4")</f>
        <v>0</v>
      </c>
      <c r="CB4" s="1">
        <v>0</v>
      </c>
      <c r="CC4" s="1">
        <f ca="1">INDIRECT("W4")+2*INDIRECT("AE4")+3*INDIRECT("AM4")+4*INDIRECT("AU4")+5*INDIRECT("BC4")+6*INDIRECT("BK4")</f>
        <v>0</v>
      </c>
      <c r="CD4" s="1">
        <v>0</v>
      </c>
      <c r="CE4" s="1">
        <f ca="1">INDIRECT("X4")+2*INDIRECT("AF4")+3*INDIRECT("AN4")+4*INDIRECT("AV4")+5*INDIRECT("BD4")+6*INDIRECT("BL4")</f>
        <v>1470</v>
      </c>
      <c r="CF4" s="1">
        <v>1470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3675</v>
      </c>
      <c r="CP4" s="1">
        <v>3675</v>
      </c>
      <c r="CQ4" s="1">
        <f ca="1">INDIRECT("AJ4")+2*INDIRECT("AK4")+3*INDIRECT("AL4")+4*INDIRECT("AM4")+5*INDIRECT("AN4")+6*INDIRECT("AO4")+7*INDIRECT("AP4")+8*INDIRECT("AQ4")</f>
        <v>0</v>
      </c>
      <c r="CR4" s="1">
        <v>0</v>
      </c>
      <c r="CS4" s="1">
        <f ca="1">INDIRECT("AR4")+2*INDIRECT("AS4")+3*INDIRECT("AT4")+4*INDIRECT("AU4")+5*INDIRECT("AV4")+6*INDIRECT("AW4")+7*INDIRECT("AX4")+8*INDIRECT("AY4")</f>
        <v>40</v>
      </c>
      <c r="CT4" s="1">
        <v>40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73" ht="11.25">
      <c r="A5" s="1" t="s">
        <v>0</v>
      </c>
      <c r="B5" s="1" t="s">
        <v>4</v>
      </c>
      <c r="C5" s="1" t="s">
        <v>0</v>
      </c>
      <c r="D5" s="1" t="s">
        <v>5</v>
      </c>
      <c r="E5" s="1" t="s">
        <v>6</v>
      </c>
      <c r="F5" s="7">
        <f>SUM(F4:F4)</f>
        <v>0</v>
      </c>
      <c r="G5" s="6">
        <f>SUM(G4:G4)</f>
        <v>20</v>
      </c>
      <c r="H5" s="6">
        <f>SUM(H4:H4)</f>
        <v>0</v>
      </c>
      <c r="I5" s="6">
        <f>SUM(I4:I4)</f>
        <v>0</v>
      </c>
      <c r="J5" s="6">
        <f>SUM(J4:J4)</f>
        <v>735</v>
      </c>
      <c r="K5" s="6">
        <f>SUM(K4:K4)</f>
        <v>0</v>
      </c>
      <c r="L5" s="6">
        <f>SUM(L4:L4)</f>
        <v>0</v>
      </c>
      <c r="M5" s="6">
        <f>SUM(M4:M4)</f>
        <v>0</v>
      </c>
      <c r="N5" s="7">
        <f>SUM(N4:N4)</f>
        <v>0</v>
      </c>
      <c r="O5" s="6">
        <f>SUM(O4:O4)</f>
        <v>735</v>
      </c>
      <c r="P5" s="6">
        <f>SUM(P4:P4)</f>
        <v>0</v>
      </c>
      <c r="Q5" s="6">
        <f>SUM(Q4:Q4)</f>
        <v>20</v>
      </c>
      <c r="R5" s="6">
        <f>SUM(R4:R4)</f>
        <v>0</v>
      </c>
      <c r="S5" s="6">
        <f>SUM(S4:S4)</f>
        <v>0</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75</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HYPERLINK("http://www.dot.ca.gov/hq/transprog/stip2004/ff_sheets/03-3l58.xls","3L58")</f>
        <v>3L58</v>
      </c>
      <c r="C7" s="30" t="s">
        <v>0</v>
      </c>
      <c r="D7" s="30" t="s">
        <v>2</v>
      </c>
      <c r="E7" s="30" t="s">
        <v>3</v>
      </c>
      <c r="F7" s="32">
        <f ca="1">INDIRECT("T7")+INDIRECT("AB7")+INDIRECT("AJ7")+INDIRECT("AR7")+INDIRECT("AZ7")+INDIRECT("BH7")</f>
        <v>0</v>
      </c>
      <c r="G7" s="33">
        <f ca="1">INDIRECT("U7")+INDIRECT("AC7")+INDIRECT("AK7")+INDIRECT("AS7")+INDIRECT("BA7")+INDIRECT("BI7")</f>
        <v>16</v>
      </c>
      <c r="H7" s="33">
        <f ca="1">INDIRECT("V7")+INDIRECT("AD7")+INDIRECT("AL7")+INDIRECT("AT7")+INDIRECT("BB7")+INDIRECT("BJ7")</f>
        <v>0</v>
      </c>
      <c r="I7" s="33">
        <f ca="1">INDIRECT("W7")+INDIRECT("AE7")+INDIRECT("AM7")+INDIRECT("AU7")+INDIRECT("BC7")+INDIRECT("BK7")</f>
        <v>0</v>
      </c>
      <c r="J7" s="33">
        <f ca="1">INDIRECT("X7")+INDIRECT("AF7")+INDIRECT("AN7")+INDIRECT("AV7")+INDIRECT("BD7")+INDIRECT("BL7")</f>
        <v>0</v>
      </c>
      <c r="K7" s="33">
        <f ca="1">INDIRECT("Y7")+INDIRECT("AG7")+INDIRECT("AO7")+INDIRECT("AW7")+INDIRECT("BE7")+INDIRECT("BM7")</f>
        <v>409</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0</v>
      </c>
      <c r="O7" s="33">
        <f ca="1">INDIRECT("AB7")+INDIRECT("AC7")+INDIRECT("AD7")+INDIRECT("AE7")+INDIRECT("AF7")+INDIRECT("AG7")+INDIRECT("AH7")+INDIRECT("AI7")</f>
        <v>409</v>
      </c>
      <c r="P7" s="33">
        <f ca="1">INDIRECT("AJ7")+INDIRECT("AK7")+INDIRECT("AL7")+INDIRECT("AM7")+INDIRECT("AN7")+INDIRECT("AO7")+INDIRECT("AP7")+INDIRECT("AQ7")</f>
        <v>0</v>
      </c>
      <c r="Q7" s="33">
        <f ca="1">INDIRECT("AR7")+INDIRECT("AS7")+INDIRECT("AT7")+INDIRECT("AU7")+INDIRECT("AV7")+INDIRECT("AW7")+INDIRECT("AX7")+INDIRECT("AY7")</f>
        <v>16</v>
      </c>
      <c r="R7" s="33">
        <f ca="1">INDIRECT("AZ7")+INDIRECT("BA7")+INDIRECT("BB7")+INDIRECT("BC7")+INDIRECT("BD7")+INDIRECT("BE7")+INDIRECT("BF7")+INDIRECT("BG7")</f>
        <v>0</v>
      </c>
      <c r="S7" s="33">
        <f ca="1">INDIRECT("BH7")+INDIRECT("BI7")+INDIRECT("BJ7")+INDIRECT("BK7")+INDIRECT("BL7")+INDIRECT("BM7")+INDIRECT("BN7")+INDIRECT("BO7")</f>
        <v>0</v>
      </c>
      <c r="T7" s="34"/>
      <c r="U7" s="35"/>
      <c r="V7" s="35"/>
      <c r="W7" s="35"/>
      <c r="X7" s="35"/>
      <c r="Y7" s="35"/>
      <c r="Z7" s="35"/>
      <c r="AA7" s="35"/>
      <c r="AB7" s="34"/>
      <c r="AC7" s="35"/>
      <c r="AD7" s="35"/>
      <c r="AE7" s="35"/>
      <c r="AF7" s="35"/>
      <c r="AG7" s="35">
        <v>409</v>
      </c>
      <c r="AH7" s="35"/>
      <c r="AI7" s="35"/>
      <c r="AJ7" s="34"/>
      <c r="AK7" s="35"/>
      <c r="AL7" s="35"/>
      <c r="AM7" s="35"/>
      <c r="AN7" s="35"/>
      <c r="AO7" s="35"/>
      <c r="AP7" s="35"/>
      <c r="AQ7" s="35"/>
      <c r="AR7" s="34"/>
      <c r="AS7" s="35">
        <v>16</v>
      </c>
      <c r="AT7" s="35"/>
      <c r="AU7" s="35"/>
      <c r="AV7" s="35"/>
      <c r="AW7" s="35"/>
      <c r="AX7" s="35"/>
      <c r="AY7" s="35"/>
      <c r="AZ7" s="34"/>
      <c r="BA7" s="35"/>
      <c r="BB7" s="35"/>
      <c r="BC7" s="35"/>
      <c r="BD7" s="35"/>
      <c r="BE7" s="35"/>
      <c r="BF7" s="35"/>
      <c r="BG7" s="35"/>
      <c r="BH7" s="34"/>
      <c r="BI7" s="35"/>
      <c r="BJ7" s="35"/>
      <c r="BK7" s="35"/>
      <c r="BL7" s="35"/>
      <c r="BM7" s="35"/>
      <c r="BN7" s="35"/>
      <c r="BO7" s="36"/>
      <c r="BP7" s="9">
        <v>10700000508</v>
      </c>
      <c r="BQ7" s="1" t="s">
        <v>3</v>
      </c>
      <c r="BR7" s="1" t="s">
        <v>0</v>
      </c>
      <c r="BS7" s="1" t="s">
        <v>0</v>
      </c>
      <c r="BT7" s="1" t="s">
        <v>0</v>
      </c>
      <c r="BU7" s="1" t="s">
        <v>0</v>
      </c>
      <c r="BW7" s="1">
        <f ca="1">INDIRECT("T7")+2*INDIRECT("AB7")+3*INDIRECT("AJ7")+4*INDIRECT("AR7")+5*INDIRECT("AZ7")+6*INDIRECT("BH7")</f>
        <v>0</v>
      </c>
      <c r="BX7" s="1">
        <v>0</v>
      </c>
      <c r="BY7" s="1">
        <f ca="1">INDIRECT("U7")+2*INDIRECT("AC7")+3*INDIRECT("AK7")+4*INDIRECT("AS7")+5*INDIRECT("BA7")+6*INDIRECT("BI7")</f>
        <v>64</v>
      </c>
      <c r="BZ7" s="1">
        <v>64</v>
      </c>
      <c r="CA7" s="1">
        <f ca="1">INDIRECT("V7")+2*INDIRECT("AD7")+3*INDIRECT("AL7")+4*INDIRECT("AT7")+5*INDIRECT("BB7")+6*INDIRECT("BJ7")</f>
        <v>0</v>
      </c>
      <c r="CB7" s="1">
        <v>0</v>
      </c>
      <c r="CC7" s="1">
        <f ca="1">INDIRECT("W7")+2*INDIRECT("AE7")+3*INDIRECT("AM7")+4*INDIRECT("AU7")+5*INDIRECT("BC7")+6*INDIRECT("BK7")</f>
        <v>0</v>
      </c>
      <c r="CD7" s="1">
        <v>0</v>
      </c>
      <c r="CE7" s="1">
        <f ca="1">INDIRECT("X7")+2*INDIRECT("AF7")+3*INDIRECT("AN7")+4*INDIRECT("AV7")+5*INDIRECT("BD7")+6*INDIRECT("BL7")</f>
        <v>0</v>
      </c>
      <c r="CF7" s="1">
        <v>0</v>
      </c>
      <c r="CG7" s="1">
        <f ca="1">INDIRECT("Y7")+2*INDIRECT("AG7")+3*INDIRECT("AO7")+4*INDIRECT("AW7")+5*INDIRECT("BE7")+6*INDIRECT("BM7")</f>
        <v>818</v>
      </c>
      <c r="CH7" s="1">
        <v>818</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0</v>
      </c>
      <c r="CN7" s="1">
        <v>0</v>
      </c>
      <c r="CO7" s="1">
        <f ca="1">INDIRECT("AB7")+2*INDIRECT("AC7")+3*INDIRECT("AD7")+4*INDIRECT("AE7")+5*INDIRECT("AF7")+6*INDIRECT("AG7")+7*INDIRECT("AH7")+8*INDIRECT("AI7")</f>
        <v>2454</v>
      </c>
      <c r="CP7" s="1">
        <v>2454</v>
      </c>
      <c r="CQ7" s="1">
        <f ca="1">INDIRECT("AJ7")+2*INDIRECT("AK7")+3*INDIRECT("AL7")+4*INDIRECT("AM7")+5*INDIRECT("AN7")+6*INDIRECT("AO7")+7*INDIRECT("AP7")+8*INDIRECT("AQ7")</f>
        <v>0</v>
      </c>
      <c r="CR7" s="1">
        <v>0</v>
      </c>
      <c r="CS7" s="1">
        <f ca="1">INDIRECT("AR7")+2*INDIRECT("AS7")+3*INDIRECT("AT7")+4*INDIRECT("AU7")+5*INDIRECT("AV7")+6*INDIRECT("AW7")+7*INDIRECT("AX7")+8*INDIRECT("AY7")</f>
        <v>32</v>
      </c>
      <c r="CT7" s="1">
        <v>32</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73" ht="11.25">
      <c r="A8" s="1" t="s">
        <v>0</v>
      </c>
      <c r="B8" s="1" t="s">
        <v>7</v>
      </c>
      <c r="C8" s="1" t="s">
        <v>0</v>
      </c>
      <c r="D8" s="1" t="s">
        <v>8</v>
      </c>
      <c r="E8" s="1" t="s">
        <v>6</v>
      </c>
      <c r="F8" s="7">
        <f>SUM(F7:F7)</f>
        <v>0</v>
      </c>
      <c r="G8" s="6">
        <f>SUM(G7:G7)</f>
        <v>16</v>
      </c>
      <c r="H8" s="6">
        <f>SUM(H7:H7)</f>
        <v>0</v>
      </c>
      <c r="I8" s="6">
        <f>SUM(I7:I7)</f>
        <v>0</v>
      </c>
      <c r="J8" s="6">
        <f>SUM(J7:J7)</f>
        <v>0</v>
      </c>
      <c r="K8" s="6">
        <f>SUM(K7:K7)</f>
        <v>409</v>
      </c>
      <c r="L8" s="6">
        <f>SUM(L7:L7)</f>
        <v>0</v>
      </c>
      <c r="M8" s="6">
        <f>SUM(M7:M7)</f>
        <v>0</v>
      </c>
      <c r="N8" s="7">
        <f>SUM(N7:N7)</f>
        <v>0</v>
      </c>
      <c r="O8" s="6">
        <f>SUM(O7:O7)</f>
        <v>409</v>
      </c>
      <c r="P8" s="6">
        <f>SUM(P7:P7)</f>
        <v>0</v>
      </c>
      <c r="Q8" s="6">
        <f>SUM(Q7:Q7)</f>
        <v>16</v>
      </c>
      <c r="R8" s="6">
        <f>SUM(R7:R7)</f>
        <v>0</v>
      </c>
      <c r="S8" s="6">
        <f>SUM(S7:S7)</f>
        <v>0</v>
      </c>
      <c r="T8" s="8"/>
      <c r="U8" s="5"/>
      <c r="V8" s="5"/>
      <c r="W8" s="5"/>
      <c r="X8" s="5"/>
      <c r="Y8" s="5"/>
      <c r="Z8" s="5"/>
      <c r="AA8" s="5"/>
      <c r="AB8" s="8"/>
      <c r="AC8" s="5"/>
      <c r="AD8" s="5"/>
      <c r="AE8" s="5"/>
      <c r="AF8" s="5"/>
      <c r="AG8" s="5"/>
      <c r="AH8" s="5"/>
      <c r="AI8" s="5"/>
      <c r="AJ8" s="8"/>
      <c r="AK8" s="5"/>
      <c r="AL8" s="5"/>
      <c r="AM8" s="5"/>
      <c r="AN8" s="5"/>
      <c r="AO8" s="5"/>
      <c r="AP8" s="5"/>
      <c r="AQ8" s="5"/>
      <c r="AR8" s="8"/>
      <c r="AS8" s="5"/>
      <c r="AT8" s="5"/>
      <c r="AU8" s="5"/>
      <c r="AV8" s="5"/>
      <c r="AW8" s="5"/>
      <c r="AX8" s="5"/>
      <c r="AY8" s="5"/>
      <c r="AZ8" s="8"/>
      <c r="BA8" s="5"/>
      <c r="BB8" s="5"/>
      <c r="BC8" s="5"/>
      <c r="BD8" s="5"/>
      <c r="BE8" s="5"/>
      <c r="BF8" s="5"/>
      <c r="BG8" s="5"/>
      <c r="BH8" s="8"/>
      <c r="BI8" s="5"/>
      <c r="BJ8" s="5"/>
      <c r="BK8" s="5"/>
      <c r="BL8" s="5"/>
      <c r="BM8" s="5"/>
      <c r="BN8" s="5"/>
      <c r="BO8" s="5"/>
      <c r="BP8" s="9">
        <v>0</v>
      </c>
      <c r="BQ8" s="1" t="s">
        <v>0</v>
      </c>
      <c r="BR8" s="1" t="s">
        <v>0</v>
      </c>
      <c r="BS8" s="1" t="s">
        <v>0</v>
      </c>
      <c r="BT8" s="1" t="s">
        <v>0</v>
      </c>
      <c r="BU8" s="1" t="s">
        <v>0</v>
      </c>
    </row>
    <row r="9" spans="1:73" ht="11.25">
      <c r="A9" s="25"/>
      <c r="B9" s="25"/>
      <c r="C9" s="27" t="s">
        <v>75</v>
      </c>
      <c r="D9" s="26" t="s">
        <v>0</v>
      </c>
      <c r="E9" s="1" t="s">
        <v>0</v>
      </c>
      <c r="F9" s="7"/>
      <c r="G9" s="6"/>
      <c r="H9" s="6"/>
      <c r="I9" s="6"/>
      <c r="J9" s="6"/>
      <c r="K9" s="6"/>
      <c r="L9" s="6"/>
      <c r="M9" s="6"/>
      <c r="N9" s="7"/>
      <c r="O9" s="6"/>
      <c r="P9" s="6"/>
      <c r="Q9" s="6"/>
      <c r="R9" s="6"/>
      <c r="S9" s="6"/>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1:102" ht="11.25">
      <c r="A10" s="30" t="s">
        <v>1</v>
      </c>
      <c r="B10" s="31" t="str">
        <f>HYPERLINK("http://www.dot.ca.gov/hq/transprog/stip2004/ff_sheets/03-0l41.xls","0L41")</f>
        <v>0L41</v>
      </c>
      <c r="C10" s="30" t="s">
        <v>0</v>
      </c>
      <c r="D10" s="30" t="s">
        <v>9</v>
      </c>
      <c r="E10" s="30" t="s">
        <v>3</v>
      </c>
      <c r="F10" s="32">
        <f ca="1">INDIRECT("T10")+INDIRECT("AB10")+INDIRECT("AJ10")+INDIRECT("AR10")+INDIRECT("AZ10")+INDIRECT("BH10")</f>
        <v>0</v>
      </c>
      <c r="G10" s="33">
        <f ca="1">INDIRECT("U10")+INDIRECT("AC10")+INDIRECT("AK10")+INDIRECT("AS10")+INDIRECT("BA10")+INDIRECT("BI10")</f>
        <v>0</v>
      </c>
      <c r="H10" s="33">
        <f ca="1">INDIRECT("V10")+INDIRECT("AD10")+INDIRECT("AL10")+INDIRECT("AT10")+INDIRECT("BB10")+INDIRECT("BJ10")</f>
        <v>14</v>
      </c>
      <c r="I10" s="33">
        <f ca="1">INDIRECT("W10")+INDIRECT("AE10")+INDIRECT("AM10")+INDIRECT("AU10")+INDIRECT("BC10")+INDIRECT("BK10")</f>
        <v>7</v>
      </c>
      <c r="J10" s="33">
        <f ca="1">INDIRECT("X10")+INDIRECT("AF10")+INDIRECT("AN10")+INDIRECT("AV10")+INDIRECT("BD10")+INDIRECT("BL10")</f>
        <v>7</v>
      </c>
      <c r="K10" s="33">
        <f ca="1">INDIRECT("Y10")+INDIRECT("AG10")+INDIRECT("AO10")+INDIRECT("AW10")+INDIRECT("BE10")+INDIRECT("BM10")</f>
        <v>7</v>
      </c>
      <c r="L10" s="33">
        <f ca="1">INDIRECT("Z10")+INDIRECT("AH10")+INDIRECT("AP10")+INDIRECT("AX10")+INDIRECT("BF10")+INDIRECT("BN10")</f>
        <v>0</v>
      </c>
      <c r="M10" s="33">
        <f ca="1">INDIRECT("AA10")+INDIRECT("AI10")+INDIRECT("AQ10")+INDIRECT("AY10")+INDIRECT("BG10")+INDIRECT("BO10")</f>
        <v>0</v>
      </c>
      <c r="N10" s="32">
        <f ca="1">INDIRECT("T10")+INDIRECT("U10")+INDIRECT("V10")+INDIRECT("W10")+INDIRECT("X10")+INDIRECT("Y10")+INDIRECT("Z10")+INDIRECT("AA10")</f>
        <v>0</v>
      </c>
      <c r="O10" s="33">
        <f ca="1">INDIRECT("AB10")+INDIRECT("AC10")+INDIRECT("AD10")+INDIRECT("AE10")+INDIRECT("AF10")+INDIRECT("AG10")+INDIRECT("AH10")+INDIRECT("AI10")</f>
        <v>35</v>
      </c>
      <c r="P10" s="33">
        <f ca="1">INDIRECT("AJ10")+INDIRECT("AK10")+INDIRECT("AL10")+INDIRECT("AM10")+INDIRECT("AN10")+INDIRECT("AO10")+INDIRECT("AP10")+INDIRECT("AQ10")</f>
        <v>0</v>
      </c>
      <c r="Q10" s="33">
        <f ca="1">INDIRECT("AR10")+INDIRECT("AS10")+INDIRECT("AT10")+INDIRECT("AU10")+INDIRECT("AV10")+INDIRECT("AW10")+INDIRECT("AX10")+INDIRECT("AY10")</f>
        <v>0</v>
      </c>
      <c r="R10" s="33">
        <f ca="1">INDIRECT("AZ10")+INDIRECT("BA10")+INDIRECT("BB10")+INDIRECT("BC10")+INDIRECT("BD10")+INDIRECT("BE10")+INDIRECT("BF10")+INDIRECT("BG10")</f>
        <v>0</v>
      </c>
      <c r="S10" s="33">
        <f ca="1">INDIRECT("BH10")+INDIRECT("BI10")+INDIRECT("BJ10")+INDIRECT("BK10")+INDIRECT("BL10")+INDIRECT("BM10")+INDIRECT("BN10")+INDIRECT("BO10")</f>
        <v>0</v>
      </c>
      <c r="T10" s="34"/>
      <c r="U10" s="35"/>
      <c r="V10" s="35"/>
      <c r="W10" s="35"/>
      <c r="X10" s="35"/>
      <c r="Y10" s="35"/>
      <c r="Z10" s="35"/>
      <c r="AA10" s="35"/>
      <c r="AB10" s="34"/>
      <c r="AC10" s="35"/>
      <c r="AD10" s="35">
        <v>14</v>
      </c>
      <c r="AE10" s="35">
        <v>7</v>
      </c>
      <c r="AF10" s="35">
        <v>7</v>
      </c>
      <c r="AG10" s="35">
        <v>7</v>
      </c>
      <c r="AH10" s="35"/>
      <c r="AI10" s="35"/>
      <c r="AJ10" s="34"/>
      <c r="AK10" s="35"/>
      <c r="AL10" s="35"/>
      <c r="AM10" s="35"/>
      <c r="AN10" s="35"/>
      <c r="AO10" s="35"/>
      <c r="AP10" s="35"/>
      <c r="AQ10" s="35"/>
      <c r="AR10" s="34"/>
      <c r="AS10" s="35"/>
      <c r="AT10" s="35"/>
      <c r="AU10" s="35"/>
      <c r="AV10" s="35"/>
      <c r="AW10" s="35"/>
      <c r="AX10" s="35"/>
      <c r="AY10" s="35"/>
      <c r="AZ10" s="34"/>
      <c r="BA10" s="35"/>
      <c r="BB10" s="35"/>
      <c r="BC10" s="35"/>
      <c r="BD10" s="35"/>
      <c r="BE10" s="35"/>
      <c r="BF10" s="35"/>
      <c r="BG10" s="35"/>
      <c r="BH10" s="34"/>
      <c r="BI10" s="35"/>
      <c r="BJ10" s="35"/>
      <c r="BK10" s="35"/>
      <c r="BL10" s="35"/>
      <c r="BM10" s="35"/>
      <c r="BN10" s="35"/>
      <c r="BO10" s="36"/>
      <c r="BP10" s="9">
        <v>10700000142</v>
      </c>
      <c r="BQ10" s="1" t="s">
        <v>3</v>
      </c>
      <c r="BR10" s="1" t="s">
        <v>0</v>
      </c>
      <c r="BS10" s="1" t="s">
        <v>0</v>
      </c>
      <c r="BT10" s="1" t="s">
        <v>0</v>
      </c>
      <c r="BU10" s="1" t="s">
        <v>0</v>
      </c>
      <c r="BW10" s="1">
        <f ca="1">INDIRECT("T10")+2*INDIRECT("AB10")+3*INDIRECT("AJ10")+4*INDIRECT("AR10")+5*INDIRECT("AZ10")+6*INDIRECT("BH10")</f>
        <v>0</v>
      </c>
      <c r="BX10" s="1">
        <v>0</v>
      </c>
      <c r="BY10" s="1">
        <f ca="1">INDIRECT("U10")+2*INDIRECT("AC10")+3*INDIRECT("AK10")+4*INDIRECT("AS10")+5*INDIRECT("BA10")+6*INDIRECT("BI10")</f>
        <v>0</v>
      </c>
      <c r="BZ10" s="1">
        <v>0</v>
      </c>
      <c r="CA10" s="1">
        <f ca="1">INDIRECT("V10")+2*INDIRECT("AD10")+3*INDIRECT("AL10")+4*INDIRECT("AT10")+5*INDIRECT("BB10")+6*INDIRECT("BJ10")</f>
        <v>28</v>
      </c>
      <c r="CB10" s="1">
        <v>28</v>
      </c>
      <c r="CC10" s="1">
        <f ca="1">INDIRECT("W10")+2*INDIRECT("AE10")+3*INDIRECT("AM10")+4*INDIRECT("AU10")+5*INDIRECT("BC10")+6*INDIRECT("BK10")</f>
        <v>14</v>
      </c>
      <c r="CD10" s="1">
        <v>14</v>
      </c>
      <c r="CE10" s="1">
        <f ca="1">INDIRECT("X10")+2*INDIRECT("AF10")+3*INDIRECT("AN10")+4*INDIRECT("AV10")+5*INDIRECT("BD10")+6*INDIRECT("BL10")</f>
        <v>14</v>
      </c>
      <c r="CF10" s="1">
        <v>14</v>
      </c>
      <c r="CG10" s="1">
        <f ca="1">INDIRECT("Y10")+2*INDIRECT("AG10")+3*INDIRECT("AO10")+4*INDIRECT("AW10")+5*INDIRECT("BE10")+6*INDIRECT("BM10")</f>
        <v>14</v>
      </c>
      <c r="CH10" s="1">
        <v>14</v>
      </c>
      <c r="CI10" s="1">
        <f ca="1">INDIRECT("Z10")+2*INDIRECT("AH10")+3*INDIRECT("AP10")+4*INDIRECT("AX10")+5*INDIRECT("BF10")+6*INDIRECT("BN10")</f>
        <v>0</v>
      </c>
      <c r="CJ10" s="1">
        <v>0</v>
      </c>
      <c r="CK10" s="1">
        <f ca="1">INDIRECT("AA10")+2*INDIRECT("AI10")+3*INDIRECT("AQ10")+4*INDIRECT("AY10")+5*INDIRECT("BG10")+6*INDIRECT("BO10")</f>
        <v>0</v>
      </c>
      <c r="CL10" s="1">
        <v>0</v>
      </c>
      <c r="CM10" s="1">
        <f ca="1">INDIRECT("T10")+2*INDIRECT("U10")+3*INDIRECT("V10")+4*INDIRECT("W10")+5*INDIRECT("X10")+6*INDIRECT("Y10")+7*INDIRECT("Z10")+8*INDIRECT("AA10")</f>
        <v>0</v>
      </c>
      <c r="CN10" s="1">
        <v>0</v>
      </c>
      <c r="CO10" s="1">
        <f ca="1">INDIRECT("AB10")+2*INDIRECT("AC10")+3*INDIRECT("AD10")+4*INDIRECT("AE10")+5*INDIRECT("AF10")+6*INDIRECT("AG10")+7*INDIRECT("AH10")+8*INDIRECT("AI10")</f>
        <v>147</v>
      </c>
      <c r="CP10" s="1">
        <v>147</v>
      </c>
      <c r="CQ10" s="1">
        <f ca="1">INDIRECT("AJ10")+2*INDIRECT("AK10")+3*INDIRECT("AL10")+4*INDIRECT("AM10")+5*INDIRECT("AN10")+6*INDIRECT("AO10")+7*INDIRECT("AP10")+8*INDIRECT("AQ10")</f>
        <v>0</v>
      </c>
      <c r="CR10" s="1">
        <v>0</v>
      </c>
      <c r="CS10" s="1">
        <f ca="1">INDIRECT("AR10")+2*INDIRECT("AS10")+3*INDIRECT("AT10")+4*INDIRECT("AU10")+5*INDIRECT("AV10")+6*INDIRECT("AW10")+7*INDIRECT("AX10")+8*INDIRECT("AY10")</f>
        <v>0</v>
      </c>
      <c r="CT10" s="1">
        <v>0</v>
      </c>
      <c r="CU10" s="1">
        <f ca="1">INDIRECT("AZ10")+2*INDIRECT("BA10")+3*INDIRECT("BB10")+4*INDIRECT("BC10")+5*INDIRECT("BD10")+6*INDIRECT("BE10")+7*INDIRECT("BF10")+8*INDIRECT("BG10")</f>
        <v>0</v>
      </c>
      <c r="CV10" s="1">
        <v>0</v>
      </c>
      <c r="CW10" s="1">
        <f ca="1">INDIRECT("BH10")+2*INDIRECT("BI10")+3*INDIRECT("BJ10")+4*INDIRECT("BK10")+5*INDIRECT("BL10")+6*INDIRECT("BM10")+7*INDIRECT("BN10")+8*INDIRECT("BO10")</f>
        <v>0</v>
      </c>
      <c r="CX10" s="1">
        <v>0</v>
      </c>
    </row>
    <row r="11" spans="1:73" ht="11.25">
      <c r="A11" s="1" t="s">
        <v>0</v>
      </c>
      <c r="B11" s="1" t="s">
        <v>10</v>
      </c>
      <c r="C11" s="1" t="s">
        <v>0</v>
      </c>
      <c r="D11" s="1" t="s">
        <v>11</v>
      </c>
      <c r="E11" s="1" t="s">
        <v>6</v>
      </c>
      <c r="F11" s="7">
        <f>SUM(F10:F10)</f>
        <v>0</v>
      </c>
      <c r="G11" s="6">
        <f>SUM(G10:G10)</f>
        <v>0</v>
      </c>
      <c r="H11" s="6">
        <f>SUM(H10:H10)</f>
        <v>14</v>
      </c>
      <c r="I11" s="6">
        <f>SUM(I10:I10)</f>
        <v>7</v>
      </c>
      <c r="J11" s="6">
        <f>SUM(J10:J10)</f>
        <v>7</v>
      </c>
      <c r="K11" s="6">
        <f>SUM(K10:K10)</f>
        <v>7</v>
      </c>
      <c r="L11" s="6">
        <f>SUM(L10:L10)</f>
        <v>0</v>
      </c>
      <c r="M11" s="6">
        <f>SUM(M10:M10)</f>
        <v>0</v>
      </c>
      <c r="N11" s="7">
        <f>SUM(N10:N10)</f>
        <v>0</v>
      </c>
      <c r="O11" s="6">
        <f>SUM(O10:O10)</f>
        <v>35</v>
      </c>
      <c r="P11" s="6">
        <f>SUM(P10:P10)</f>
        <v>0</v>
      </c>
      <c r="Q11" s="6">
        <f>SUM(Q10:Q10)</f>
        <v>0</v>
      </c>
      <c r="R11" s="6">
        <f>SUM(R10:R10)</f>
        <v>0</v>
      </c>
      <c r="S11" s="6">
        <f>SUM(S10:S10)</f>
        <v>0</v>
      </c>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v>0</v>
      </c>
      <c r="BQ11" s="1" t="s">
        <v>0</v>
      </c>
      <c r="BR11" s="1" t="s">
        <v>0</v>
      </c>
      <c r="BS11" s="1" t="s">
        <v>0</v>
      </c>
      <c r="BT11" s="1" t="s">
        <v>0</v>
      </c>
      <c r="BU11" s="1" t="s">
        <v>0</v>
      </c>
    </row>
    <row r="12" spans="1:73" ht="11.25">
      <c r="A12" s="25"/>
      <c r="B12" s="25"/>
      <c r="C12" s="27" t="s">
        <v>75</v>
      </c>
      <c r="D12" s="26" t="s">
        <v>0</v>
      </c>
      <c r="E12" s="1" t="s">
        <v>0</v>
      </c>
      <c r="F12" s="7"/>
      <c r="G12" s="6"/>
      <c r="H12" s="6"/>
      <c r="I12" s="6"/>
      <c r="J12" s="6"/>
      <c r="K12" s="6"/>
      <c r="L12" s="6"/>
      <c r="M12" s="6"/>
      <c r="N12" s="7"/>
      <c r="O12" s="6"/>
      <c r="P12" s="6"/>
      <c r="Q12" s="6"/>
      <c r="R12" s="6"/>
      <c r="S12" s="6"/>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v>0</v>
      </c>
      <c r="BQ12" s="1" t="s">
        <v>0</v>
      </c>
      <c r="BR12" s="1" t="s">
        <v>0</v>
      </c>
      <c r="BS12" s="1" t="s">
        <v>0</v>
      </c>
      <c r="BT12" s="1" t="s">
        <v>0</v>
      </c>
      <c r="BU12" s="1" t="s">
        <v>0</v>
      </c>
    </row>
    <row r="13" spans="1:102" ht="11.25">
      <c r="A13" s="30" t="s">
        <v>1</v>
      </c>
      <c r="B13" s="31" t="str">
        <f>HYPERLINK("http://www.dot.ca.gov/hq/transprog/stip2004/ff_sheets/03-3l52.xls","3L52")</f>
        <v>3L52</v>
      </c>
      <c r="C13" s="30" t="s">
        <v>0</v>
      </c>
      <c r="D13" s="30" t="s">
        <v>12</v>
      </c>
      <c r="E13" s="30" t="s">
        <v>3</v>
      </c>
      <c r="F13" s="32">
        <f ca="1">INDIRECT("T13")+INDIRECT("AB13")+INDIRECT("AJ13")+INDIRECT("AR13")+INDIRECT("AZ13")+INDIRECT("BH13")</f>
        <v>0</v>
      </c>
      <c r="G13" s="33">
        <f ca="1">INDIRECT("U13")+INDIRECT("AC13")+INDIRECT("AK13")+INDIRECT("AS13")+INDIRECT("BA13")+INDIRECT("BI13")</f>
        <v>0</v>
      </c>
      <c r="H13" s="33">
        <f ca="1">INDIRECT("V13")+INDIRECT("AD13")+INDIRECT("AL13")+INDIRECT("AT13")+INDIRECT("BB13")+INDIRECT("BJ13")</f>
        <v>0</v>
      </c>
      <c r="I13" s="33">
        <f ca="1">INDIRECT("W13")+INDIRECT("AE13")+INDIRECT("AM13")+INDIRECT("AU13")+INDIRECT("BC13")+INDIRECT("BK13")</f>
        <v>0</v>
      </c>
      <c r="J13" s="33">
        <f ca="1">INDIRECT("X13")+INDIRECT("AF13")+INDIRECT("AN13")+INDIRECT("AV13")+INDIRECT("BD13")+INDIRECT("BL13")</f>
        <v>810</v>
      </c>
      <c r="K13" s="33">
        <f ca="1">INDIRECT("Y13")+INDIRECT("AG13")+INDIRECT("AO13")+INDIRECT("AW13")+INDIRECT("BE13")+INDIRECT("BM13")</f>
        <v>0</v>
      </c>
      <c r="L13" s="33">
        <f ca="1">INDIRECT("Z13")+INDIRECT("AH13")+INDIRECT("AP13")+INDIRECT("AX13")+INDIRECT("BF13")+INDIRECT("BN13")</f>
        <v>0</v>
      </c>
      <c r="M13" s="33">
        <f ca="1">INDIRECT("AA13")+INDIRECT("AI13")+INDIRECT("AQ13")+INDIRECT("AY13")+INDIRECT("BG13")+INDIRECT("BO13")</f>
        <v>0</v>
      </c>
      <c r="N13" s="32">
        <f ca="1">INDIRECT("T13")+INDIRECT("U13")+INDIRECT("V13")+INDIRECT("W13")+INDIRECT("X13")+INDIRECT("Y13")+INDIRECT("Z13")+INDIRECT("AA13")</f>
        <v>0</v>
      </c>
      <c r="O13" s="33">
        <f ca="1">INDIRECT("AB13")+INDIRECT("AC13")+INDIRECT("AD13")+INDIRECT("AE13")+INDIRECT("AF13")+INDIRECT("AG13")+INDIRECT("AH13")+INDIRECT("AI13")</f>
        <v>810</v>
      </c>
      <c r="P13" s="33">
        <f ca="1">INDIRECT("AJ13")+INDIRECT("AK13")+INDIRECT("AL13")+INDIRECT("AM13")+INDIRECT("AN13")+INDIRECT("AO13")+INDIRECT("AP13")+INDIRECT("AQ13")</f>
        <v>0</v>
      </c>
      <c r="Q13" s="33">
        <f ca="1">INDIRECT("AR13")+INDIRECT("AS13")+INDIRECT("AT13")+INDIRECT("AU13")+INDIRECT("AV13")+INDIRECT("AW13")+INDIRECT("AX13")+INDIRECT("AY13")</f>
        <v>0</v>
      </c>
      <c r="R13" s="33">
        <f ca="1">INDIRECT("AZ13")+INDIRECT("BA13")+INDIRECT("BB13")+INDIRECT("BC13")+INDIRECT("BD13")+INDIRECT("BE13")+INDIRECT("BF13")+INDIRECT("BG13")</f>
        <v>0</v>
      </c>
      <c r="S13" s="33">
        <f ca="1">INDIRECT("BH13")+INDIRECT("BI13")+INDIRECT("BJ13")+INDIRECT("BK13")+INDIRECT("BL13")+INDIRECT("BM13")+INDIRECT("BN13")+INDIRECT("BO13")</f>
        <v>0</v>
      </c>
      <c r="T13" s="34"/>
      <c r="U13" s="35"/>
      <c r="V13" s="35"/>
      <c r="W13" s="35"/>
      <c r="X13" s="35"/>
      <c r="Y13" s="35"/>
      <c r="Z13" s="35"/>
      <c r="AA13" s="35"/>
      <c r="AB13" s="34"/>
      <c r="AC13" s="35"/>
      <c r="AD13" s="35"/>
      <c r="AE13" s="35"/>
      <c r="AF13" s="35">
        <v>810</v>
      </c>
      <c r="AG13" s="35"/>
      <c r="AH13" s="35"/>
      <c r="AI13" s="35"/>
      <c r="AJ13" s="34"/>
      <c r="AK13" s="35"/>
      <c r="AL13" s="35"/>
      <c r="AM13" s="35"/>
      <c r="AN13" s="35"/>
      <c r="AO13" s="35"/>
      <c r="AP13" s="35"/>
      <c r="AQ13" s="35"/>
      <c r="AR13" s="34"/>
      <c r="AS13" s="35"/>
      <c r="AT13" s="35"/>
      <c r="AU13" s="35"/>
      <c r="AV13" s="35"/>
      <c r="AW13" s="35"/>
      <c r="AX13" s="35"/>
      <c r="AY13" s="35"/>
      <c r="AZ13" s="34"/>
      <c r="BA13" s="35"/>
      <c r="BB13" s="35"/>
      <c r="BC13" s="35"/>
      <c r="BD13" s="35"/>
      <c r="BE13" s="35"/>
      <c r="BF13" s="35"/>
      <c r="BG13" s="35"/>
      <c r="BH13" s="34"/>
      <c r="BI13" s="35"/>
      <c r="BJ13" s="35"/>
      <c r="BK13" s="35"/>
      <c r="BL13" s="35"/>
      <c r="BM13" s="35"/>
      <c r="BN13" s="35"/>
      <c r="BO13" s="36"/>
      <c r="BP13" s="9">
        <v>10700000501</v>
      </c>
      <c r="BQ13" s="1" t="s">
        <v>3</v>
      </c>
      <c r="BR13" s="1" t="s">
        <v>0</v>
      </c>
      <c r="BS13" s="1" t="s">
        <v>0</v>
      </c>
      <c r="BT13" s="1" t="s">
        <v>0</v>
      </c>
      <c r="BU13" s="1" t="s">
        <v>0</v>
      </c>
      <c r="BW13" s="1">
        <f ca="1">INDIRECT("T13")+2*INDIRECT("AB13")+3*INDIRECT("AJ13")+4*INDIRECT("AR13")+5*INDIRECT("AZ13")+6*INDIRECT("BH13")</f>
        <v>0</v>
      </c>
      <c r="BX13" s="1">
        <v>0</v>
      </c>
      <c r="BY13" s="1">
        <f ca="1">INDIRECT("U13")+2*INDIRECT("AC13")+3*INDIRECT("AK13")+4*INDIRECT("AS13")+5*INDIRECT("BA13")+6*INDIRECT("BI13")</f>
        <v>0</v>
      </c>
      <c r="BZ13" s="1">
        <v>0</v>
      </c>
      <c r="CA13" s="1">
        <f ca="1">INDIRECT("V13")+2*INDIRECT("AD13")+3*INDIRECT("AL13")+4*INDIRECT("AT13")+5*INDIRECT("BB13")+6*INDIRECT("BJ13")</f>
        <v>0</v>
      </c>
      <c r="CB13" s="1">
        <v>0</v>
      </c>
      <c r="CC13" s="1">
        <f ca="1">INDIRECT("W13")+2*INDIRECT("AE13")+3*INDIRECT("AM13")+4*INDIRECT("AU13")+5*INDIRECT("BC13")+6*INDIRECT("BK13")</f>
        <v>0</v>
      </c>
      <c r="CD13" s="1">
        <v>0</v>
      </c>
      <c r="CE13" s="1">
        <f ca="1">INDIRECT("X13")+2*INDIRECT("AF13")+3*INDIRECT("AN13")+4*INDIRECT("AV13")+5*INDIRECT("BD13")+6*INDIRECT("BL13")</f>
        <v>1620</v>
      </c>
      <c r="CF13" s="1">
        <v>1620</v>
      </c>
      <c r="CG13" s="1">
        <f ca="1">INDIRECT("Y13")+2*INDIRECT("AG13")+3*INDIRECT("AO13")+4*INDIRECT("AW13")+5*INDIRECT("BE13")+6*INDIRECT("BM13")</f>
        <v>0</v>
      </c>
      <c r="CH13" s="1">
        <v>0</v>
      </c>
      <c r="CI13" s="1">
        <f ca="1">INDIRECT("Z13")+2*INDIRECT("AH13")+3*INDIRECT("AP13")+4*INDIRECT("AX13")+5*INDIRECT("BF13")+6*INDIRECT("BN13")</f>
        <v>0</v>
      </c>
      <c r="CJ13" s="1">
        <v>0</v>
      </c>
      <c r="CK13" s="1">
        <f ca="1">INDIRECT("AA13")+2*INDIRECT("AI13")+3*INDIRECT("AQ13")+4*INDIRECT("AY13")+5*INDIRECT("BG13")+6*INDIRECT("BO13")</f>
        <v>0</v>
      </c>
      <c r="CL13" s="1">
        <v>0</v>
      </c>
      <c r="CM13" s="1">
        <f ca="1">INDIRECT("T13")+2*INDIRECT("U13")+3*INDIRECT("V13")+4*INDIRECT("W13")+5*INDIRECT("X13")+6*INDIRECT("Y13")+7*INDIRECT("Z13")+8*INDIRECT("AA13")</f>
        <v>0</v>
      </c>
      <c r="CN13" s="1">
        <v>0</v>
      </c>
      <c r="CO13" s="1">
        <f ca="1">INDIRECT("AB13")+2*INDIRECT("AC13")+3*INDIRECT("AD13")+4*INDIRECT("AE13")+5*INDIRECT("AF13")+6*INDIRECT("AG13")+7*INDIRECT("AH13")+8*INDIRECT("AI13")</f>
        <v>4050</v>
      </c>
      <c r="CP13" s="1">
        <v>4050</v>
      </c>
      <c r="CQ13" s="1">
        <f ca="1">INDIRECT("AJ13")+2*INDIRECT("AK13")+3*INDIRECT("AL13")+4*INDIRECT("AM13")+5*INDIRECT("AN13")+6*INDIRECT("AO13")+7*INDIRECT("AP13")+8*INDIRECT("AQ13")</f>
        <v>0</v>
      </c>
      <c r="CR13" s="1">
        <v>0</v>
      </c>
      <c r="CS13" s="1">
        <f ca="1">INDIRECT("AR13")+2*INDIRECT("AS13")+3*INDIRECT("AT13")+4*INDIRECT("AU13")+5*INDIRECT("AV13")+6*INDIRECT("AW13")+7*INDIRECT("AX13")+8*INDIRECT("AY13")</f>
        <v>0</v>
      </c>
      <c r="CT13" s="1">
        <v>0</v>
      </c>
      <c r="CU13" s="1">
        <f ca="1">INDIRECT("AZ13")+2*INDIRECT("BA13")+3*INDIRECT("BB13")+4*INDIRECT("BC13")+5*INDIRECT("BD13")+6*INDIRECT("BE13")+7*INDIRECT("BF13")+8*INDIRECT("BG13")</f>
        <v>0</v>
      </c>
      <c r="CV13" s="1">
        <v>0</v>
      </c>
      <c r="CW13" s="1">
        <f ca="1">INDIRECT("BH13")+2*INDIRECT("BI13")+3*INDIRECT("BJ13")+4*INDIRECT("BK13")+5*INDIRECT("BL13")+6*INDIRECT("BM13")+7*INDIRECT("BN13")+8*INDIRECT("BO13")</f>
        <v>0</v>
      </c>
      <c r="CX13" s="1">
        <v>0</v>
      </c>
    </row>
    <row r="14" spans="1:73" ht="11.25">
      <c r="A14" s="1" t="s">
        <v>0</v>
      </c>
      <c r="B14" s="1" t="s">
        <v>13</v>
      </c>
      <c r="C14" s="1" t="s">
        <v>0</v>
      </c>
      <c r="D14" s="1" t="s">
        <v>14</v>
      </c>
      <c r="E14" s="1" t="s">
        <v>6</v>
      </c>
      <c r="F14" s="7">
        <f>SUM(F13:F13)</f>
        <v>0</v>
      </c>
      <c r="G14" s="6">
        <f>SUM(G13:G13)</f>
        <v>0</v>
      </c>
      <c r="H14" s="6">
        <f>SUM(H13:H13)</f>
        <v>0</v>
      </c>
      <c r="I14" s="6">
        <f>SUM(I13:I13)</f>
        <v>0</v>
      </c>
      <c r="J14" s="6">
        <f>SUM(J13:J13)</f>
        <v>810</v>
      </c>
      <c r="K14" s="6">
        <f>SUM(K13:K13)</f>
        <v>0</v>
      </c>
      <c r="L14" s="6">
        <f>SUM(L13:L13)</f>
        <v>0</v>
      </c>
      <c r="M14" s="6">
        <f>SUM(M13:M13)</f>
        <v>0</v>
      </c>
      <c r="N14" s="7">
        <f>SUM(N13:N13)</f>
        <v>0</v>
      </c>
      <c r="O14" s="6">
        <f>SUM(O13:O13)</f>
        <v>810</v>
      </c>
      <c r="P14" s="6">
        <f>SUM(P13:P13)</f>
        <v>0</v>
      </c>
      <c r="Q14" s="6">
        <f>SUM(Q13:Q13)</f>
        <v>0</v>
      </c>
      <c r="R14" s="6">
        <f>SUM(R13:R13)</f>
        <v>0</v>
      </c>
      <c r="S14" s="6">
        <f>SUM(S13:S13)</f>
        <v>0</v>
      </c>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v>0</v>
      </c>
      <c r="BQ14" s="1" t="s">
        <v>0</v>
      </c>
      <c r="BR14" s="1" t="s">
        <v>0</v>
      </c>
      <c r="BS14" s="1" t="s">
        <v>0</v>
      </c>
      <c r="BT14" s="1" t="s">
        <v>0</v>
      </c>
      <c r="BU14" s="1" t="s">
        <v>0</v>
      </c>
    </row>
    <row r="15" spans="1:73" ht="11.25">
      <c r="A15" s="25"/>
      <c r="B15" s="25"/>
      <c r="C15" s="27" t="s">
        <v>75</v>
      </c>
      <c r="D15" s="26" t="s">
        <v>0</v>
      </c>
      <c r="E15" s="1" t="s">
        <v>0</v>
      </c>
      <c r="F15" s="7"/>
      <c r="G15" s="6"/>
      <c r="H15" s="6"/>
      <c r="I15" s="6"/>
      <c r="J15" s="6"/>
      <c r="K15" s="6"/>
      <c r="L15" s="6"/>
      <c r="M15" s="6"/>
      <c r="N15" s="7"/>
      <c r="O15" s="6"/>
      <c r="P15" s="6"/>
      <c r="Q15" s="6"/>
      <c r="R15" s="6"/>
      <c r="S15" s="6"/>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v>0</v>
      </c>
      <c r="BQ15" s="1" t="s">
        <v>0</v>
      </c>
      <c r="BR15" s="1" t="s">
        <v>0</v>
      </c>
      <c r="BS15" s="1" t="s">
        <v>0</v>
      </c>
      <c r="BT15" s="1" t="s">
        <v>0</v>
      </c>
      <c r="BU15" s="1" t="s">
        <v>0</v>
      </c>
    </row>
    <row r="16" spans="1:102" ht="11.25">
      <c r="A16" s="30" t="s">
        <v>1</v>
      </c>
      <c r="B16" s="31" t="str">
        <f>HYPERLINK("http://www.dot.ca.gov/hq/transprog/stip2004/ff_sheets/03-3l53.xls","3L53")</f>
        <v>3L53</v>
      </c>
      <c r="C16" s="30" t="s">
        <v>0</v>
      </c>
      <c r="D16" s="30" t="s">
        <v>12</v>
      </c>
      <c r="E16" s="30" t="s">
        <v>3</v>
      </c>
      <c r="F16" s="32">
        <f ca="1">INDIRECT("T16")+INDIRECT("AB16")+INDIRECT("AJ16")+INDIRECT("AR16")+INDIRECT("AZ16")+INDIRECT("BH16")</f>
        <v>0</v>
      </c>
      <c r="G16" s="33">
        <f ca="1">INDIRECT("U16")+INDIRECT("AC16")+INDIRECT("AK16")+INDIRECT("AS16")+INDIRECT("BA16")+INDIRECT("BI16")</f>
        <v>0</v>
      </c>
      <c r="H16" s="33">
        <f ca="1">INDIRECT("V16")+INDIRECT("AD16")+INDIRECT("AL16")+INDIRECT("AT16")+INDIRECT("BB16")+INDIRECT("BJ16")</f>
        <v>0</v>
      </c>
      <c r="I16" s="33">
        <f ca="1">INDIRECT("W16")+INDIRECT("AE16")+INDIRECT("AM16")+INDIRECT("AU16")+INDIRECT("BC16")+INDIRECT("BK16")</f>
        <v>0</v>
      </c>
      <c r="J16" s="33">
        <f ca="1">INDIRECT("X16")+INDIRECT("AF16")+INDIRECT("AN16")+INDIRECT("AV16")+INDIRECT("BD16")+INDIRECT("BL16")</f>
        <v>760</v>
      </c>
      <c r="K16" s="33">
        <f ca="1">INDIRECT("Y16")+INDIRECT("AG16")+INDIRECT("AO16")+INDIRECT("AW16")+INDIRECT("BE16")+INDIRECT("BM16")</f>
        <v>0</v>
      </c>
      <c r="L16" s="33">
        <f ca="1">INDIRECT("Z16")+INDIRECT("AH16")+INDIRECT("AP16")+INDIRECT("AX16")+INDIRECT("BF16")+INDIRECT("BN16")</f>
        <v>0</v>
      </c>
      <c r="M16" s="33">
        <f ca="1">INDIRECT("AA16")+INDIRECT("AI16")+INDIRECT("AQ16")+INDIRECT("AY16")+INDIRECT("BG16")+INDIRECT("BO16")</f>
        <v>0</v>
      </c>
      <c r="N16" s="32">
        <f ca="1">INDIRECT("T16")+INDIRECT("U16")+INDIRECT("V16")+INDIRECT("W16")+INDIRECT("X16")+INDIRECT("Y16")+INDIRECT("Z16")+INDIRECT("AA16")</f>
        <v>0</v>
      </c>
      <c r="O16" s="33">
        <f ca="1">INDIRECT("AB16")+INDIRECT("AC16")+INDIRECT("AD16")+INDIRECT("AE16")+INDIRECT("AF16")+INDIRECT("AG16")+INDIRECT("AH16")+INDIRECT("AI16")</f>
        <v>760</v>
      </c>
      <c r="P16" s="33">
        <f ca="1">INDIRECT("AJ16")+INDIRECT("AK16")+INDIRECT("AL16")+INDIRECT("AM16")+INDIRECT("AN16")+INDIRECT("AO16")+INDIRECT("AP16")+INDIRECT("AQ16")</f>
        <v>0</v>
      </c>
      <c r="Q16" s="33">
        <f ca="1">INDIRECT("AR16")+INDIRECT("AS16")+INDIRECT("AT16")+INDIRECT("AU16")+INDIRECT("AV16")+INDIRECT("AW16")+INDIRECT("AX16")+INDIRECT("AY16")</f>
        <v>0</v>
      </c>
      <c r="R16" s="33">
        <f ca="1">INDIRECT("AZ16")+INDIRECT("BA16")+INDIRECT("BB16")+INDIRECT("BC16")+INDIRECT("BD16")+INDIRECT("BE16")+INDIRECT("BF16")+INDIRECT("BG16")</f>
        <v>0</v>
      </c>
      <c r="S16" s="33">
        <f ca="1">INDIRECT("BH16")+INDIRECT("BI16")+INDIRECT("BJ16")+INDIRECT("BK16")+INDIRECT("BL16")+INDIRECT("BM16")+INDIRECT("BN16")+INDIRECT("BO16")</f>
        <v>0</v>
      </c>
      <c r="T16" s="34"/>
      <c r="U16" s="35"/>
      <c r="V16" s="35"/>
      <c r="W16" s="35"/>
      <c r="X16" s="35"/>
      <c r="Y16" s="35"/>
      <c r="Z16" s="35"/>
      <c r="AA16" s="35"/>
      <c r="AB16" s="34"/>
      <c r="AC16" s="35"/>
      <c r="AD16" s="35"/>
      <c r="AE16" s="35"/>
      <c r="AF16" s="35">
        <v>760</v>
      </c>
      <c r="AG16" s="35"/>
      <c r="AH16" s="35"/>
      <c r="AI16" s="35"/>
      <c r="AJ16" s="34"/>
      <c r="AK16" s="35"/>
      <c r="AL16" s="35"/>
      <c r="AM16" s="35"/>
      <c r="AN16" s="35"/>
      <c r="AO16" s="35"/>
      <c r="AP16" s="35"/>
      <c r="AQ16" s="35"/>
      <c r="AR16" s="34"/>
      <c r="AS16" s="35"/>
      <c r="AT16" s="35"/>
      <c r="AU16" s="35"/>
      <c r="AV16" s="35"/>
      <c r="AW16" s="35"/>
      <c r="AX16" s="35"/>
      <c r="AY16" s="35"/>
      <c r="AZ16" s="34"/>
      <c r="BA16" s="35"/>
      <c r="BB16" s="35"/>
      <c r="BC16" s="35"/>
      <c r="BD16" s="35"/>
      <c r="BE16" s="35"/>
      <c r="BF16" s="35"/>
      <c r="BG16" s="35"/>
      <c r="BH16" s="34"/>
      <c r="BI16" s="35"/>
      <c r="BJ16" s="35"/>
      <c r="BK16" s="35"/>
      <c r="BL16" s="35"/>
      <c r="BM16" s="35"/>
      <c r="BN16" s="35"/>
      <c r="BO16" s="36"/>
      <c r="BP16" s="9">
        <v>10700000502</v>
      </c>
      <c r="BQ16" s="1" t="s">
        <v>3</v>
      </c>
      <c r="BR16" s="1" t="s">
        <v>0</v>
      </c>
      <c r="BS16" s="1" t="s">
        <v>0</v>
      </c>
      <c r="BT16" s="1" t="s">
        <v>0</v>
      </c>
      <c r="BU16" s="1" t="s">
        <v>0</v>
      </c>
      <c r="BW16" s="1">
        <f ca="1">INDIRECT("T16")+2*INDIRECT("AB16")+3*INDIRECT("AJ16")+4*INDIRECT("AR16")+5*INDIRECT("AZ16")+6*INDIRECT("BH16")</f>
        <v>0</v>
      </c>
      <c r="BX16" s="1">
        <v>0</v>
      </c>
      <c r="BY16" s="1">
        <f ca="1">INDIRECT("U16")+2*INDIRECT("AC16")+3*INDIRECT("AK16")+4*INDIRECT("AS16")+5*INDIRECT("BA16")+6*INDIRECT("BI16")</f>
        <v>0</v>
      </c>
      <c r="BZ16" s="1">
        <v>0</v>
      </c>
      <c r="CA16" s="1">
        <f ca="1">INDIRECT("V16")+2*INDIRECT("AD16")+3*INDIRECT("AL16")+4*INDIRECT("AT16")+5*INDIRECT("BB16")+6*INDIRECT("BJ16")</f>
        <v>0</v>
      </c>
      <c r="CB16" s="1">
        <v>0</v>
      </c>
      <c r="CC16" s="1">
        <f ca="1">INDIRECT("W16")+2*INDIRECT("AE16")+3*INDIRECT("AM16")+4*INDIRECT("AU16")+5*INDIRECT("BC16")+6*INDIRECT("BK16")</f>
        <v>0</v>
      </c>
      <c r="CD16" s="1">
        <v>0</v>
      </c>
      <c r="CE16" s="1">
        <f ca="1">INDIRECT("X16")+2*INDIRECT("AF16")+3*INDIRECT("AN16")+4*INDIRECT("AV16")+5*INDIRECT("BD16")+6*INDIRECT("BL16")</f>
        <v>1520</v>
      </c>
      <c r="CF16" s="1">
        <v>1520</v>
      </c>
      <c r="CG16" s="1">
        <f ca="1">INDIRECT("Y16")+2*INDIRECT("AG16")+3*INDIRECT("AO16")+4*INDIRECT("AW16")+5*INDIRECT("BE16")+6*INDIRECT("BM16")</f>
        <v>0</v>
      </c>
      <c r="CH16" s="1">
        <v>0</v>
      </c>
      <c r="CI16" s="1">
        <f ca="1">INDIRECT("Z16")+2*INDIRECT("AH16")+3*INDIRECT("AP16")+4*INDIRECT("AX16")+5*INDIRECT("BF16")+6*INDIRECT("BN16")</f>
        <v>0</v>
      </c>
      <c r="CJ16" s="1">
        <v>0</v>
      </c>
      <c r="CK16" s="1">
        <f ca="1">INDIRECT("AA16")+2*INDIRECT("AI16")+3*INDIRECT("AQ16")+4*INDIRECT("AY16")+5*INDIRECT("BG16")+6*INDIRECT("BO16")</f>
        <v>0</v>
      </c>
      <c r="CL16" s="1">
        <v>0</v>
      </c>
      <c r="CM16" s="1">
        <f ca="1">INDIRECT("T16")+2*INDIRECT("U16")+3*INDIRECT("V16")+4*INDIRECT("W16")+5*INDIRECT("X16")+6*INDIRECT("Y16")+7*INDIRECT("Z16")+8*INDIRECT("AA16")</f>
        <v>0</v>
      </c>
      <c r="CN16" s="1">
        <v>0</v>
      </c>
      <c r="CO16" s="1">
        <f ca="1">INDIRECT("AB16")+2*INDIRECT("AC16")+3*INDIRECT("AD16")+4*INDIRECT("AE16")+5*INDIRECT("AF16")+6*INDIRECT("AG16")+7*INDIRECT("AH16")+8*INDIRECT("AI16")</f>
        <v>3800</v>
      </c>
      <c r="CP16" s="1">
        <v>3800</v>
      </c>
      <c r="CQ16" s="1">
        <f ca="1">INDIRECT("AJ16")+2*INDIRECT("AK16")+3*INDIRECT("AL16")+4*INDIRECT("AM16")+5*INDIRECT("AN16")+6*INDIRECT("AO16")+7*INDIRECT("AP16")+8*INDIRECT("AQ16")</f>
        <v>0</v>
      </c>
      <c r="CR16" s="1">
        <v>0</v>
      </c>
      <c r="CS16" s="1">
        <f ca="1">INDIRECT("AR16")+2*INDIRECT("AS16")+3*INDIRECT("AT16")+4*INDIRECT("AU16")+5*INDIRECT("AV16")+6*INDIRECT("AW16")+7*INDIRECT("AX16")+8*INDIRECT("AY16")</f>
        <v>0</v>
      </c>
      <c r="CT16" s="1">
        <v>0</v>
      </c>
      <c r="CU16" s="1">
        <f ca="1">INDIRECT("AZ16")+2*INDIRECT("BA16")+3*INDIRECT("BB16")+4*INDIRECT("BC16")+5*INDIRECT("BD16")+6*INDIRECT("BE16")+7*INDIRECT("BF16")+8*INDIRECT("BG16")</f>
        <v>0</v>
      </c>
      <c r="CV16" s="1">
        <v>0</v>
      </c>
      <c r="CW16" s="1">
        <f ca="1">INDIRECT("BH16")+2*INDIRECT("BI16")+3*INDIRECT("BJ16")+4*INDIRECT("BK16")+5*INDIRECT("BL16")+6*INDIRECT("BM16")+7*INDIRECT("BN16")+8*INDIRECT("BO16")</f>
        <v>0</v>
      </c>
      <c r="CX16" s="1">
        <v>0</v>
      </c>
    </row>
    <row r="17" spans="1:73" ht="11.25">
      <c r="A17" s="1" t="s">
        <v>0</v>
      </c>
      <c r="B17" s="1" t="s">
        <v>15</v>
      </c>
      <c r="C17" s="1" t="s">
        <v>0</v>
      </c>
      <c r="D17" s="1" t="s">
        <v>16</v>
      </c>
      <c r="E17" s="1" t="s">
        <v>6</v>
      </c>
      <c r="F17" s="7">
        <f>SUM(F16:F16)</f>
        <v>0</v>
      </c>
      <c r="G17" s="6">
        <f>SUM(G16:G16)</f>
        <v>0</v>
      </c>
      <c r="H17" s="6">
        <f>SUM(H16:H16)</f>
        <v>0</v>
      </c>
      <c r="I17" s="6">
        <f>SUM(I16:I16)</f>
        <v>0</v>
      </c>
      <c r="J17" s="6">
        <f>SUM(J16:J16)</f>
        <v>760</v>
      </c>
      <c r="K17" s="6">
        <f>SUM(K16:K16)</f>
        <v>0</v>
      </c>
      <c r="L17" s="6">
        <f>SUM(L16:L16)</f>
        <v>0</v>
      </c>
      <c r="M17" s="6">
        <f>SUM(M16:M16)</f>
        <v>0</v>
      </c>
      <c r="N17" s="7">
        <f>SUM(N16:N16)</f>
        <v>0</v>
      </c>
      <c r="O17" s="6">
        <f>SUM(O16:O16)</f>
        <v>760</v>
      </c>
      <c r="P17" s="6">
        <f>SUM(P16:P16)</f>
        <v>0</v>
      </c>
      <c r="Q17" s="6">
        <f>SUM(Q16:Q16)</f>
        <v>0</v>
      </c>
      <c r="R17" s="6">
        <f>SUM(R16:R16)</f>
        <v>0</v>
      </c>
      <c r="S17" s="6">
        <f>SUM(S16:S16)</f>
        <v>0</v>
      </c>
      <c r="T17" s="8"/>
      <c r="U17" s="5"/>
      <c r="V17" s="5"/>
      <c r="W17" s="5"/>
      <c r="X17" s="5"/>
      <c r="Y17" s="5"/>
      <c r="Z17" s="5"/>
      <c r="AA17" s="5"/>
      <c r="AB17" s="8"/>
      <c r="AC17" s="5"/>
      <c r="AD17" s="5"/>
      <c r="AE17" s="5"/>
      <c r="AF17" s="5"/>
      <c r="AG17" s="5"/>
      <c r="AH17" s="5"/>
      <c r="AI17" s="5"/>
      <c r="AJ17" s="8"/>
      <c r="AK17" s="5"/>
      <c r="AL17" s="5"/>
      <c r="AM17" s="5"/>
      <c r="AN17" s="5"/>
      <c r="AO17" s="5"/>
      <c r="AP17" s="5"/>
      <c r="AQ17" s="5"/>
      <c r="AR17" s="8"/>
      <c r="AS17" s="5"/>
      <c r="AT17" s="5"/>
      <c r="AU17" s="5"/>
      <c r="AV17" s="5"/>
      <c r="AW17" s="5"/>
      <c r="AX17" s="5"/>
      <c r="AY17" s="5"/>
      <c r="AZ17" s="8"/>
      <c r="BA17" s="5"/>
      <c r="BB17" s="5"/>
      <c r="BC17" s="5"/>
      <c r="BD17" s="5"/>
      <c r="BE17" s="5"/>
      <c r="BF17" s="5"/>
      <c r="BG17" s="5"/>
      <c r="BH17" s="8"/>
      <c r="BI17" s="5"/>
      <c r="BJ17" s="5"/>
      <c r="BK17" s="5"/>
      <c r="BL17" s="5"/>
      <c r="BM17" s="5"/>
      <c r="BN17" s="5"/>
      <c r="BO17" s="5"/>
      <c r="BP17" s="9">
        <v>0</v>
      </c>
      <c r="BQ17" s="1" t="s">
        <v>0</v>
      </c>
      <c r="BR17" s="1" t="s">
        <v>0</v>
      </c>
      <c r="BS17" s="1" t="s">
        <v>0</v>
      </c>
      <c r="BT17" s="1" t="s">
        <v>0</v>
      </c>
      <c r="BU17" s="1" t="s">
        <v>0</v>
      </c>
    </row>
    <row r="18" spans="1:73" ht="11.25">
      <c r="A18" s="25"/>
      <c r="B18" s="25"/>
      <c r="C18" s="27" t="s">
        <v>75</v>
      </c>
      <c r="D18" s="26" t="s">
        <v>0</v>
      </c>
      <c r="E18" s="1" t="s">
        <v>0</v>
      </c>
      <c r="F18" s="7"/>
      <c r="G18" s="6"/>
      <c r="H18" s="6"/>
      <c r="I18" s="6"/>
      <c r="J18" s="6"/>
      <c r="K18" s="6"/>
      <c r="L18" s="6"/>
      <c r="M18" s="6"/>
      <c r="N18" s="7"/>
      <c r="O18" s="6"/>
      <c r="P18" s="6"/>
      <c r="Q18" s="6"/>
      <c r="R18" s="6"/>
      <c r="S18" s="6"/>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v>0</v>
      </c>
      <c r="BQ18" s="1" t="s">
        <v>0</v>
      </c>
      <c r="BR18" s="1" t="s">
        <v>0</v>
      </c>
      <c r="BS18" s="1" t="s">
        <v>0</v>
      </c>
      <c r="BT18" s="1" t="s">
        <v>0</v>
      </c>
      <c r="BU18" s="1" t="s">
        <v>0</v>
      </c>
    </row>
    <row r="19" spans="1:102" ht="11.25">
      <c r="A19" s="30" t="s">
        <v>1</v>
      </c>
      <c r="B19" s="31" t="str">
        <f>HYPERLINK("http://www.dot.ca.gov/hq/transprog/stip2004/ff_sheets/03-3l54.xls","3L54")</f>
        <v>3L54</v>
      </c>
      <c r="C19" s="30" t="s">
        <v>0</v>
      </c>
      <c r="D19" s="30" t="s">
        <v>12</v>
      </c>
      <c r="E19" s="30" t="s">
        <v>3</v>
      </c>
      <c r="F19" s="32">
        <f ca="1">INDIRECT("T19")+INDIRECT("AB19")+INDIRECT("AJ19")+INDIRECT("AR19")+INDIRECT("AZ19")+INDIRECT("BH19")</f>
        <v>0</v>
      </c>
      <c r="G19" s="33">
        <f ca="1">INDIRECT("U19")+INDIRECT("AC19")+INDIRECT("AK19")+INDIRECT("AS19")+INDIRECT("BA19")+INDIRECT("BI19")</f>
        <v>0</v>
      </c>
      <c r="H19" s="33">
        <f ca="1">INDIRECT("V19")+INDIRECT("AD19")+INDIRECT("AL19")+INDIRECT("AT19")+INDIRECT("BB19")+INDIRECT("BJ19")</f>
        <v>0</v>
      </c>
      <c r="I19" s="33">
        <f ca="1">INDIRECT("W19")+INDIRECT("AE19")+INDIRECT("AM19")+INDIRECT("AU19")+INDIRECT("BC19")+INDIRECT("BK19")</f>
        <v>0</v>
      </c>
      <c r="J19" s="33">
        <f ca="1">INDIRECT("X19")+INDIRECT("AF19")+INDIRECT("AN19")+INDIRECT("AV19")+INDIRECT("BD19")+INDIRECT("BL19")</f>
        <v>980</v>
      </c>
      <c r="K19" s="33">
        <f ca="1">INDIRECT("Y19")+INDIRECT("AG19")+INDIRECT("AO19")+INDIRECT("AW19")+INDIRECT("BE19")+INDIRECT("BM19")</f>
        <v>0</v>
      </c>
      <c r="L19" s="33">
        <f ca="1">INDIRECT("Z19")+INDIRECT("AH19")+INDIRECT("AP19")+INDIRECT("AX19")+INDIRECT("BF19")+INDIRECT("BN19")</f>
        <v>0</v>
      </c>
      <c r="M19" s="33">
        <f ca="1">INDIRECT("AA19")+INDIRECT("AI19")+INDIRECT("AQ19")+INDIRECT("AY19")+INDIRECT("BG19")+INDIRECT("BO19")</f>
        <v>0</v>
      </c>
      <c r="N19" s="32">
        <f ca="1">INDIRECT("T19")+INDIRECT("U19")+INDIRECT("V19")+INDIRECT("W19")+INDIRECT("X19")+INDIRECT("Y19")+INDIRECT("Z19")+INDIRECT("AA19")</f>
        <v>0</v>
      </c>
      <c r="O19" s="33">
        <f ca="1">INDIRECT("AB19")+INDIRECT("AC19")+INDIRECT("AD19")+INDIRECT("AE19")+INDIRECT("AF19")+INDIRECT("AG19")+INDIRECT("AH19")+INDIRECT("AI19")</f>
        <v>980</v>
      </c>
      <c r="P19" s="33">
        <f ca="1">INDIRECT("AJ19")+INDIRECT("AK19")+INDIRECT("AL19")+INDIRECT("AM19")+INDIRECT("AN19")+INDIRECT("AO19")+INDIRECT("AP19")+INDIRECT("AQ19")</f>
        <v>0</v>
      </c>
      <c r="Q19" s="33">
        <f ca="1">INDIRECT("AR19")+INDIRECT("AS19")+INDIRECT("AT19")+INDIRECT("AU19")+INDIRECT("AV19")+INDIRECT("AW19")+INDIRECT("AX19")+INDIRECT("AY19")</f>
        <v>0</v>
      </c>
      <c r="R19" s="33">
        <f ca="1">INDIRECT("AZ19")+INDIRECT("BA19")+INDIRECT("BB19")+INDIRECT("BC19")+INDIRECT("BD19")+INDIRECT("BE19")+INDIRECT("BF19")+INDIRECT("BG19")</f>
        <v>0</v>
      </c>
      <c r="S19" s="33">
        <f ca="1">INDIRECT("BH19")+INDIRECT("BI19")+INDIRECT("BJ19")+INDIRECT("BK19")+INDIRECT("BL19")+INDIRECT("BM19")+INDIRECT("BN19")+INDIRECT("BO19")</f>
        <v>0</v>
      </c>
      <c r="T19" s="34"/>
      <c r="U19" s="35"/>
      <c r="V19" s="35"/>
      <c r="W19" s="35"/>
      <c r="X19" s="35"/>
      <c r="Y19" s="35"/>
      <c r="Z19" s="35"/>
      <c r="AA19" s="35"/>
      <c r="AB19" s="34"/>
      <c r="AC19" s="35"/>
      <c r="AD19" s="35"/>
      <c r="AE19" s="35"/>
      <c r="AF19" s="35">
        <v>980</v>
      </c>
      <c r="AG19" s="35"/>
      <c r="AH19" s="35"/>
      <c r="AI19" s="35"/>
      <c r="AJ19" s="34"/>
      <c r="AK19" s="35"/>
      <c r="AL19" s="35"/>
      <c r="AM19" s="35"/>
      <c r="AN19" s="35"/>
      <c r="AO19" s="35"/>
      <c r="AP19" s="35"/>
      <c r="AQ19" s="35"/>
      <c r="AR19" s="34"/>
      <c r="AS19" s="35"/>
      <c r="AT19" s="35"/>
      <c r="AU19" s="35"/>
      <c r="AV19" s="35"/>
      <c r="AW19" s="35"/>
      <c r="AX19" s="35"/>
      <c r="AY19" s="35"/>
      <c r="AZ19" s="34"/>
      <c r="BA19" s="35"/>
      <c r="BB19" s="35"/>
      <c r="BC19" s="35"/>
      <c r="BD19" s="35"/>
      <c r="BE19" s="35"/>
      <c r="BF19" s="35"/>
      <c r="BG19" s="35"/>
      <c r="BH19" s="34"/>
      <c r="BI19" s="35"/>
      <c r="BJ19" s="35"/>
      <c r="BK19" s="35"/>
      <c r="BL19" s="35"/>
      <c r="BM19" s="35"/>
      <c r="BN19" s="35"/>
      <c r="BO19" s="36"/>
      <c r="BP19" s="9">
        <v>10700000503</v>
      </c>
      <c r="BQ19" s="1" t="s">
        <v>3</v>
      </c>
      <c r="BR19" s="1" t="s">
        <v>0</v>
      </c>
      <c r="BS19" s="1" t="s">
        <v>0</v>
      </c>
      <c r="BT19" s="1" t="s">
        <v>0</v>
      </c>
      <c r="BU19" s="1" t="s">
        <v>0</v>
      </c>
      <c r="BW19" s="1">
        <f ca="1">INDIRECT("T19")+2*INDIRECT("AB19")+3*INDIRECT("AJ19")+4*INDIRECT("AR19")+5*INDIRECT("AZ19")+6*INDIRECT("BH19")</f>
        <v>0</v>
      </c>
      <c r="BX19" s="1">
        <v>0</v>
      </c>
      <c r="BY19" s="1">
        <f ca="1">INDIRECT("U19")+2*INDIRECT("AC19")+3*INDIRECT("AK19")+4*INDIRECT("AS19")+5*INDIRECT("BA19")+6*INDIRECT("BI19")</f>
        <v>0</v>
      </c>
      <c r="BZ19" s="1">
        <v>0</v>
      </c>
      <c r="CA19" s="1">
        <f ca="1">INDIRECT("V19")+2*INDIRECT("AD19")+3*INDIRECT("AL19")+4*INDIRECT("AT19")+5*INDIRECT("BB19")+6*INDIRECT("BJ19")</f>
        <v>0</v>
      </c>
      <c r="CB19" s="1">
        <v>0</v>
      </c>
      <c r="CC19" s="1">
        <f ca="1">INDIRECT("W19")+2*INDIRECT("AE19")+3*INDIRECT("AM19")+4*INDIRECT("AU19")+5*INDIRECT("BC19")+6*INDIRECT("BK19")</f>
        <v>0</v>
      </c>
      <c r="CD19" s="1">
        <v>0</v>
      </c>
      <c r="CE19" s="1">
        <f ca="1">INDIRECT("X19")+2*INDIRECT("AF19")+3*INDIRECT("AN19")+4*INDIRECT("AV19")+5*INDIRECT("BD19")+6*INDIRECT("BL19")</f>
        <v>1960</v>
      </c>
      <c r="CF19" s="1">
        <v>1960</v>
      </c>
      <c r="CG19" s="1">
        <f ca="1">INDIRECT("Y19")+2*INDIRECT("AG19")+3*INDIRECT("AO19")+4*INDIRECT("AW19")+5*INDIRECT("BE19")+6*INDIRECT("BM19")</f>
        <v>0</v>
      </c>
      <c r="CH19" s="1">
        <v>0</v>
      </c>
      <c r="CI19" s="1">
        <f ca="1">INDIRECT("Z19")+2*INDIRECT("AH19")+3*INDIRECT("AP19")+4*INDIRECT("AX19")+5*INDIRECT("BF19")+6*INDIRECT("BN19")</f>
        <v>0</v>
      </c>
      <c r="CJ19" s="1">
        <v>0</v>
      </c>
      <c r="CK19" s="1">
        <f ca="1">INDIRECT("AA19")+2*INDIRECT("AI19")+3*INDIRECT("AQ19")+4*INDIRECT("AY19")+5*INDIRECT("BG19")+6*INDIRECT("BO19")</f>
        <v>0</v>
      </c>
      <c r="CL19" s="1">
        <v>0</v>
      </c>
      <c r="CM19" s="1">
        <f ca="1">INDIRECT("T19")+2*INDIRECT("U19")+3*INDIRECT("V19")+4*INDIRECT("W19")+5*INDIRECT("X19")+6*INDIRECT("Y19")+7*INDIRECT("Z19")+8*INDIRECT("AA19")</f>
        <v>0</v>
      </c>
      <c r="CN19" s="1">
        <v>0</v>
      </c>
      <c r="CO19" s="1">
        <f ca="1">INDIRECT("AB19")+2*INDIRECT("AC19")+3*INDIRECT("AD19")+4*INDIRECT("AE19")+5*INDIRECT("AF19")+6*INDIRECT("AG19")+7*INDIRECT("AH19")+8*INDIRECT("AI19")</f>
        <v>4900</v>
      </c>
      <c r="CP19" s="1">
        <v>4900</v>
      </c>
      <c r="CQ19" s="1">
        <f ca="1">INDIRECT("AJ19")+2*INDIRECT("AK19")+3*INDIRECT("AL19")+4*INDIRECT("AM19")+5*INDIRECT("AN19")+6*INDIRECT("AO19")+7*INDIRECT("AP19")+8*INDIRECT("AQ19")</f>
        <v>0</v>
      </c>
      <c r="CR19" s="1">
        <v>0</v>
      </c>
      <c r="CS19" s="1">
        <f ca="1">INDIRECT("AR19")+2*INDIRECT("AS19")+3*INDIRECT("AT19")+4*INDIRECT("AU19")+5*INDIRECT("AV19")+6*INDIRECT("AW19")+7*INDIRECT("AX19")+8*INDIRECT("AY19")</f>
        <v>0</v>
      </c>
      <c r="CT19" s="1">
        <v>0</v>
      </c>
      <c r="CU19" s="1">
        <f ca="1">INDIRECT("AZ19")+2*INDIRECT("BA19")+3*INDIRECT("BB19")+4*INDIRECT("BC19")+5*INDIRECT("BD19")+6*INDIRECT("BE19")+7*INDIRECT("BF19")+8*INDIRECT("BG19")</f>
        <v>0</v>
      </c>
      <c r="CV19" s="1">
        <v>0</v>
      </c>
      <c r="CW19" s="1">
        <f ca="1">INDIRECT("BH19")+2*INDIRECT("BI19")+3*INDIRECT("BJ19")+4*INDIRECT("BK19")+5*INDIRECT("BL19")+6*INDIRECT("BM19")+7*INDIRECT("BN19")+8*INDIRECT("BO19")</f>
        <v>0</v>
      </c>
      <c r="CX19" s="1">
        <v>0</v>
      </c>
    </row>
    <row r="20" spans="1:73" ht="11.25">
      <c r="A20" s="1" t="s">
        <v>0</v>
      </c>
      <c r="B20" s="1" t="s">
        <v>17</v>
      </c>
      <c r="C20" s="1" t="s">
        <v>0</v>
      </c>
      <c r="D20" s="1" t="s">
        <v>18</v>
      </c>
      <c r="E20" s="1" t="s">
        <v>6</v>
      </c>
      <c r="F20" s="7">
        <f>SUM(F19:F19)</f>
        <v>0</v>
      </c>
      <c r="G20" s="6">
        <f>SUM(G19:G19)</f>
        <v>0</v>
      </c>
      <c r="H20" s="6">
        <f>SUM(H19:H19)</f>
        <v>0</v>
      </c>
      <c r="I20" s="6">
        <f>SUM(I19:I19)</f>
        <v>0</v>
      </c>
      <c r="J20" s="6">
        <f>SUM(J19:J19)</f>
        <v>980</v>
      </c>
      <c r="K20" s="6">
        <f>SUM(K19:K19)</f>
        <v>0</v>
      </c>
      <c r="L20" s="6">
        <f>SUM(L19:L19)</f>
        <v>0</v>
      </c>
      <c r="M20" s="6">
        <f>SUM(M19:M19)</f>
        <v>0</v>
      </c>
      <c r="N20" s="7">
        <f>SUM(N19:N19)</f>
        <v>0</v>
      </c>
      <c r="O20" s="6">
        <f>SUM(O19:O19)</f>
        <v>980</v>
      </c>
      <c r="P20" s="6">
        <f>SUM(P19:P19)</f>
        <v>0</v>
      </c>
      <c r="Q20" s="6">
        <f>SUM(Q19:Q19)</f>
        <v>0</v>
      </c>
      <c r="R20" s="6">
        <f>SUM(R19:R19)</f>
        <v>0</v>
      </c>
      <c r="S20" s="6">
        <f>SUM(S19:S19)</f>
        <v>0</v>
      </c>
      <c r="T20" s="8"/>
      <c r="U20" s="5"/>
      <c r="V20" s="5"/>
      <c r="W20" s="5"/>
      <c r="X20" s="5"/>
      <c r="Y20" s="5"/>
      <c r="Z20" s="5"/>
      <c r="AA20" s="5"/>
      <c r="AB20" s="8"/>
      <c r="AC20" s="5"/>
      <c r="AD20" s="5"/>
      <c r="AE20" s="5"/>
      <c r="AF20" s="5"/>
      <c r="AG20" s="5"/>
      <c r="AH20" s="5"/>
      <c r="AI20" s="5"/>
      <c r="AJ20" s="8"/>
      <c r="AK20" s="5"/>
      <c r="AL20" s="5"/>
      <c r="AM20" s="5"/>
      <c r="AN20" s="5"/>
      <c r="AO20" s="5"/>
      <c r="AP20" s="5"/>
      <c r="AQ20" s="5"/>
      <c r="AR20" s="8"/>
      <c r="AS20" s="5"/>
      <c r="AT20" s="5"/>
      <c r="AU20" s="5"/>
      <c r="AV20" s="5"/>
      <c r="AW20" s="5"/>
      <c r="AX20" s="5"/>
      <c r="AY20" s="5"/>
      <c r="AZ20" s="8"/>
      <c r="BA20" s="5"/>
      <c r="BB20" s="5"/>
      <c r="BC20" s="5"/>
      <c r="BD20" s="5"/>
      <c r="BE20" s="5"/>
      <c r="BF20" s="5"/>
      <c r="BG20" s="5"/>
      <c r="BH20" s="8"/>
      <c r="BI20" s="5"/>
      <c r="BJ20" s="5"/>
      <c r="BK20" s="5"/>
      <c r="BL20" s="5"/>
      <c r="BM20" s="5"/>
      <c r="BN20" s="5"/>
      <c r="BO20" s="5"/>
      <c r="BP20" s="9">
        <v>0</v>
      </c>
      <c r="BQ20" s="1" t="s">
        <v>0</v>
      </c>
      <c r="BR20" s="1" t="s">
        <v>0</v>
      </c>
      <c r="BS20" s="1" t="s">
        <v>0</v>
      </c>
      <c r="BT20" s="1" t="s">
        <v>0</v>
      </c>
      <c r="BU20" s="1" t="s">
        <v>0</v>
      </c>
    </row>
    <row r="21" spans="1:73" ht="11.25">
      <c r="A21" s="25"/>
      <c r="B21" s="25"/>
      <c r="C21" s="27" t="s">
        <v>75</v>
      </c>
      <c r="D21" s="26" t="s">
        <v>0</v>
      </c>
      <c r="E21" s="1" t="s">
        <v>0</v>
      </c>
      <c r="F21" s="7"/>
      <c r="G21" s="6"/>
      <c r="H21" s="6"/>
      <c r="I21" s="6"/>
      <c r="J21" s="6"/>
      <c r="K21" s="6"/>
      <c r="L21" s="6"/>
      <c r="M21" s="6"/>
      <c r="N21" s="7"/>
      <c r="O21" s="6"/>
      <c r="P21" s="6"/>
      <c r="Q21" s="6"/>
      <c r="R21" s="6"/>
      <c r="S21" s="6"/>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v>0</v>
      </c>
      <c r="BQ21" s="1" t="s">
        <v>0</v>
      </c>
      <c r="BR21" s="1" t="s">
        <v>0</v>
      </c>
      <c r="BS21" s="1" t="s">
        <v>0</v>
      </c>
      <c r="BT21" s="1" t="s">
        <v>0</v>
      </c>
      <c r="BU21" s="1" t="s">
        <v>0</v>
      </c>
    </row>
    <row r="22" spans="1:102" ht="11.25">
      <c r="A22" s="30" t="s">
        <v>1</v>
      </c>
      <c r="B22" s="31" t="str">
        <f>HYPERLINK("http://www.dot.ca.gov/hq/transprog/stip2004/ff_sheets/03-3l55.xls","3L55")</f>
        <v>3L55</v>
      </c>
      <c r="C22" s="30" t="s">
        <v>0</v>
      </c>
      <c r="D22" s="30" t="s">
        <v>12</v>
      </c>
      <c r="E22" s="30" t="s">
        <v>3</v>
      </c>
      <c r="F22" s="32">
        <f ca="1">INDIRECT("T22")+INDIRECT("AB22")+INDIRECT("AJ22")+INDIRECT("AR22")+INDIRECT("AZ22")+INDIRECT("BH22")</f>
        <v>0</v>
      </c>
      <c r="G22" s="33">
        <f ca="1">INDIRECT("U22")+INDIRECT("AC22")+INDIRECT("AK22")+INDIRECT("AS22")+INDIRECT("BA22")+INDIRECT("BI22")</f>
        <v>25</v>
      </c>
      <c r="H22" s="33">
        <f ca="1">INDIRECT("V22")+INDIRECT("AD22")+INDIRECT("AL22")+INDIRECT("AT22")+INDIRECT("BB22")+INDIRECT("BJ22")</f>
        <v>0</v>
      </c>
      <c r="I22" s="33">
        <f ca="1">INDIRECT("W22")+INDIRECT("AE22")+INDIRECT("AM22")+INDIRECT("AU22")+INDIRECT("BC22")+INDIRECT("BK22")</f>
        <v>0</v>
      </c>
      <c r="J22" s="33">
        <f ca="1">INDIRECT("X22")+INDIRECT("AF22")+INDIRECT("AN22")+INDIRECT("AV22")+INDIRECT("BD22")+INDIRECT("BL22")</f>
        <v>275</v>
      </c>
      <c r="K22" s="33">
        <f ca="1">INDIRECT("Y22")+INDIRECT("AG22")+INDIRECT("AO22")+INDIRECT("AW22")+INDIRECT("BE22")+INDIRECT("BM22")</f>
        <v>0</v>
      </c>
      <c r="L22" s="33">
        <f ca="1">INDIRECT("Z22")+INDIRECT("AH22")+INDIRECT("AP22")+INDIRECT("AX22")+INDIRECT("BF22")+INDIRECT("BN22")</f>
        <v>0</v>
      </c>
      <c r="M22" s="33">
        <f ca="1">INDIRECT("AA22")+INDIRECT("AI22")+INDIRECT("AQ22")+INDIRECT("AY22")+INDIRECT("BG22")+INDIRECT("BO22")</f>
        <v>0</v>
      </c>
      <c r="N22" s="32">
        <f ca="1">INDIRECT("T22")+INDIRECT("U22")+INDIRECT("V22")+INDIRECT("W22")+INDIRECT("X22")+INDIRECT("Y22")+INDIRECT("Z22")+INDIRECT("AA22")</f>
        <v>0</v>
      </c>
      <c r="O22" s="33">
        <f ca="1">INDIRECT("AB22")+INDIRECT("AC22")+INDIRECT("AD22")+INDIRECT("AE22")+INDIRECT("AF22")+INDIRECT("AG22")+INDIRECT("AH22")+INDIRECT("AI22")</f>
        <v>275</v>
      </c>
      <c r="P22" s="33">
        <f ca="1">INDIRECT("AJ22")+INDIRECT("AK22")+INDIRECT("AL22")+INDIRECT("AM22")+INDIRECT("AN22")+INDIRECT("AO22")+INDIRECT("AP22")+INDIRECT("AQ22")</f>
        <v>0</v>
      </c>
      <c r="Q22" s="33">
        <f ca="1">INDIRECT("AR22")+INDIRECT("AS22")+INDIRECT("AT22")+INDIRECT("AU22")+INDIRECT("AV22")+INDIRECT("AW22")+INDIRECT("AX22")+INDIRECT("AY22")</f>
        <v>25</v>
      </c>
      <c r="R22" s="33">
        <f ca="1">INDIRECT("AZ22")+INDIRECT("BA22")+INDIRECT("BB22")+INDIRECT("BC22")+INDIRECT("BD22")+INDIRECT("BE22")+INDIRECT("BF22")+INDIRECT("BG22")</f>
        <v>0</v>
      </c>
      <c r="S22" s="33">
        <f ca="1">INDIRECT("BH22")+INDIRECT("BI22")+INDIRECT("BJ22")+INDIRECT("BK22")+INDIRECT("BL22")+INDIRECT("BM22")+INDIRECT("BN22")+INDIRECT("BO22")</f>
        <v>0</v>
      </c>
      <c r="T22" s="34"/>
      <c r="U22" s="35"/>
      <c r="V22" s="35"/>
      <c r="W22" s="35"/>
      <c r="X22" s="35"/>
      <c r="Y22" s="35"/>
      <c r="Z22" s="35"/>
      <c r="AA22" s="35"/>
      <c r="AB22" s="34"/>
      <c r="AC22" s="35"/>
      <c r="AD22" s="35"/>
      <c r="AE22" s="35"/>
      <c r="AF22" s="35">
        <v>275</v>
      </c>
      <c r="AG22" s="35"/>
      <c r="AH22" s="35"/>
      <c r="AI22" s="35"/>
      <c r="AJ22" s="34"/>
      <c r="AK22" s="35"/>
      <c r="AL22" s="35"/>
      <c r="AM22" s="35"/>
      <c r="AN22" s="35"/>
      <c r="AO22" s="35"/>
      <c r="AP22" s="35"/>
      <c r="AQ22" s="35"/>
      <c r="AR22" s="34"/>
      <c r="AS22" s="35">
        <v>25</v>
      </c>
      <c r="AT22" s="35"/>
      <c r="AU22" s="35"/>
      <c r="AV22" s="35"/>
      <c r="AW22" s="35"/>
      <c r="AX22" s="35"/>
      <c r="AY22" s="35"/>
      <c r="AZ22" s="34"/>
      <c r="BA22" s="35"/>
      <c r="BB22" s="35"/>
      <c r="BC22" s="35"/>
      <c r="BD22" s="35"/>
      <c r="BE22" s="35"/>
      <c r="BF22" s="35"/>
      <c r="BG22" s="35"/>
      <c r="BH22" s="34"/>
      <c r="BI22" s="35"/>
      <c r="BJ22" s="35"/>
      <c r="BK22" s="35"/>
      <c r="BL22" s="35"/>
      <c r="BM22" s="35"/>
      <c r="BN22" s="35"/>
      <c r="BO22" s="36"/>
      <c r="BP22" s="9">
        <v>10700000504</v>
      </c>
      <c r="BQ22" s="1" t="s">
        <v>3</v>
      </c>
      <c r="BR22" s="1" t="s">
        <v>0</v>
      </c>
      <c r="BS22" s="1" t="s">
        <v>0</v>
      </c>
      <c r="BT22" s="1" t="s">
        <v>0</v>
      </c>
      <c r="BU22" s="1" t="s">
        <v>0</v>
      </c>
      <c r="BW22" s="1">
        <f ca="1">INDIRECT("T22")+2*INDIRECT("AB22")+3*INDIRECT("AJ22")+4*INDIRECT("AR22")+5*INDIRECT("AZ22")+6*INDIRECT("BH22")</f>
        <v>0</v>
      </c>
      <c r="BX22" s="1">
        <v>0</v>
      </c>
      <c r="BY22" s="1">
        <f ca="1">INDIRECT("U22")+2*INDIRECT("AC22")+3*INDIRECT("AK22")+4*INDIRECT("AS22")+5*INDIRECT("BA22")+6*INDIRECT("BI22")</f>
        <v>100</v>
      </c>
      <c r="BZ22" s="1">
        <v>100</v>
      </c>
      <c r="CA22" s="1">
        <f ca="1">INDIRECT("V22")+2*INDIRECT("AD22")+3*INDIRECT("AL22")+4*INDIRECT("AT22")+5*INDIRECT("BB22")+6*INDIRECT("BJ22")</f>
        <v>0</v>
      </c>
      <c r="CB22" s="1">
        <v>0</v>
      </c>
      <c r="CC22" s="1">
        <f ca="1">INDIRECT("W22")+2*INDIRECT("AE22")+3*INDIRECT("AM22")+4*INDIRECT("AU22")+5*INDIRECT("BC22")+6*INDIRECT("BK22")</f>
        <v>0</v>
      </c>
      <c r="CD22" s="1">
        <v>0</v>
      </c>
      <c r="CE22" s="1">
        <f ca="1">INDIRECT("X22")+2*INDIRECT("AF22")+3*INDIRECT("AN22")+4*INDIRECT("AV22")+5*INDIRECT("BD22")+6*INDIRECT("BL22")</f>
        <v>550</v>
      </c>
      <c r="CF22" s="1">
        <v>550</v>
      </c>
      <c r="CG22" s="1">
        <f ca="1">INDIRECT("Y22")+2*INDIRECT("AG22")+3*INDIRECT("AO22")+4*INDIRECT("AW22")+5*INDIRECT("BE22")+6*INDIRECT("BM22")</f>
        <v>0</v>
      </c>
      <c r="CH22" s="1">
        <v>0</v>
      </c>
      <c r="CI22" s="1">
        <f ca="1">INDIRECT("Z22")+2*INDIRECT("AH22")+3*INDIRECT("AP22")+4*INDIRECT("AX22")+5*INDIRECT("BF22")+6*INDIRECT("BN22")</f>
        <v>0</v>
      </c>
      <c r="CJ22" s="1">
        <v>0</v>
      </c>
      <c r="CK22" s="1">
        <f ca="1">INDIRECT("AA22")+2*INDIRECT("AI22")+3*INDIRECT("AQ22")+4*INDIRECT("AY22")+5*INDIRECT("BG22")+6*INDIRECT("BO22")</f>
        <v>0</v>
      </c>
      <c r="CL22" s="1">
        <v>0</v>
      </c>
      <c r="CM22" s="1">
        <f ca="1">INDIRECT("T22")+2*INDIRECT("U22")+3*INDIRECT("V22")+4*INDIRECT("W22")+5*INDIRECT("X22")+6*INDIRECT("Y22")+7*INDIRECT("Z22")+8*INDIRECT("AA22")</f>
        <v>0</v>
      </c>
      <c r="CN22" s="1">
        <v>0</v>
      </c>
      <c r="CO22" s="1">
        <f ca="1">INDIRECT("AB22")+2*INDIRECT("AC22")+3*INDIRECT("AD22")+4*INDIRECT("AE22")+5*INDIRECT("AF22")+6*INDIRECT("AG22")+7*INDIRECT("AH22")+8*INDIRECT("AI22")</f>
        <v>1375</v>
      </c>
      <c r="CP22" s="1">
        <v>1375</v>
      </c>
      <c r="CQ22" s="1">
        <f ca="1">INDIRECT("AJ22")+2*INDIRECT("AK22")+3*INDIRECT("AL22")+4*INDIRECT("AM22")+5*INDIRECT("AN22")+6*INDIRECT("AO22")+7*INDIRECT("AP22")+8*INDIRECT("AQ22")</f>
        <v>0</v>
      </c>
      <c r="CR22" s="1">
        <v>0</v>
      </c>
      <c r="CS22" s="1">
        <f ca="1">INDIRECT("AR22")+2*INDIRECT("AS22")+3*INDIRECT("AT22")+4*INDIRECT("AU22")+5*INDIRECT("AV22")+6*INDIRECT("AW22")+7*INDIRECT("AX22")+8*INDIRECT("AY22")</f>
        <v>50</v>
      </c>
      <c r="CT22" s="1">
        <v>50</v>
      </c>
      <c r="CU22" s="1">
        <f ca="1">INDIRECT("AZ22")+2*INDIRECT("BA22")+3*INDIRECT("BB22")+4*INDIRECT("BC22")+5*INDIRECT("BD22")+6*INDIRECT("BE22")+7*INDIRECT("BF22")+8*INDIRECT("BG22")</f>
        <v>0</v>
      </c>
      <c r="CV22" s="1">
        <v>0</v>
      </c>
      <c r="CW22" s="1">
        <f ca="1">INDIRECT("BH22")+2*INDIRECT("BI22")+3*INDIRECT("BJ22")+4*INDIRECT("BK22")+5*INDIRECT("BL22")+6*INDIRECT("BM22")+7*INDIRECT("BN22")+8*INDIRECT("BO22")</f>
        <v>0</v>
      </c>
      <c r="CX22" s="1">
        <v>0</v>
      </c>
    </row>
    <row r="23" spans="1:73" ht="11.25">
      <c r="A23" s="1" t="s">
        <v>0</v>
      </c>
      <c r="B23" s="1" t="s">
        <v>19</v>
      </c>
      <c r="C23" s="1" t="s">
        <v>0</v>
      </c>
      <c r="D23" s="1" t="s">
        <v>20</v>
      </c>
      <c r="E23" s="1" t="s">
        <v>6</v>
      </c>
      <c r="F23" s="7">
        <f>SUM(F22:F22)</f>
        <v>0</v>
      </c>
      <c r="G23" s="6">
        <f>SUM(G22:G22)</f>
        <v>25</v>
      </c>
      <c r="H23" s="6">
        <f>SUM(H22:H22)</f>
        <v>0</v>
      </c>
      <c r="I23" s="6">
        <f>SUM(I22:I22)</f>
        <v>0</v>
      </c>
      <c r="J23" s="6">
        <f>SUM(J22:J22)</f>
        <v>275</v>
      </c>
      <c r="K23" s="6">
        <f>SUM(K22:K22)</f>
        <v>0</v>
      </c>
      <c r="L23" s="6">
        <f>SUM(L22:L22)</f>
        <v>0</v>
      </c>
      <c r="M23" s="6">
        <f>SUM(M22:M22)</f>
        <v>0</v>
      </c>
      <c r="N23" s="7">
        <f>SUM(N22:N22)</f>
        <v>0</v>
      </c>
      <c r="O23" s="6">
        <f>SUM(O22:O22)</f>
        <v>275</v>
      </c>
      <c r="P23" s="6">
        <f>SUM(P22:P22)</f>
        <v>0</v>
      </c>
      <c r="Q23" s="6">
        <f>SUM(Q22:Q22)</f>
        <v>25</v>
      </c>
      <c r="R23" s="6">
        <f>SUM(R22:R22)</f>
        <v>0</v>
      </c>
      <c r="S23" s="6">
        <f>SUM(S22:S22)</f>
        <v>0</v>
      </c>
      <c r="T23" s="8"/>
      <c r="U23" s="5"/>
      <c r="V23" s="5"/>
      <c r="W23" s="5"/>
      <c r="X23" s="5"/>
      <c r="Y23" s="5"/>
      <c r="Z23" s="5"/>
      <c r="AA23" s="5"/>
      <c r="AB23" s="8"/>
      <c r="AC23" s="5"/>
      <c r="AD23" s="5"/>
      <c r="AE23" s="5"/>
      <c r="AF23" s="5"/>
      <c r="AG23" s="5"/>
      <c r="AH23" s="5"/>
      <c r="AI23" s="5"/>
      <c r="AJ23" s="8"/>
      <c r="AK23" s="5"/>
      <c r="AL23" s="5"/>
      <c r="AM23" s="5"/>
      <c r="AN23" s="5"/>
      <c r="AO23" s="5"/>
      <c r="AP23" s="5"/>
      <c r="AQ23" s="5"/>
      <c r="AR23" s="8"/>
      <c r="AS23" s="5"/>
      <c r="AT23" s="5"/>
      <c r="AU23" s="5"/>
      <c r="AV23" s="5"/>
      <c r="AW23" s="5"/>
      <c r="AX23" s="5"/>
      <c r="AY23" s="5"/>
      <c r="AZ23" s="8"/>
      <c r="BA23" s="5"/>
      <c r="BB23" s="5"/>
      <c r="BC23" s="5"/>
      <c r="BD23" s="5"/>
      <c r="BE23" s="5"/>
      <c r="BF23" s="5"/>
      <c r="BG23" s="5"/>
      <c r="BH23" s="8"/>
      <c r="BI23" s="5"/>
      <c r="BJ23" s="5"/>
      <c r="BK23" s="5"/>
      <c r="BL23" s="5"/>
      <c r="BM23" s="5"/>
      <c r="BN23" s="5"/>
      <c r="BO23" s="5"/>
      <c r="BP23" s="9">
        <v>0</v>
      </c>
      <c r="BQ23" s="1" t="s">
        <v>0</v>
      </c>
      <c r="BR23" s="1" t="s">
        <v>0</v>
      </c>
      <c r="BS23" s="1" t="s">
        <v>0</v>
      </c>
      <c r="BT23" s="1" t="s">
        <v>0</v>
      </c>
      <c r="BU23" s="1" t="s">
        <v>0</v>
      </c>
    </row>
    <row r="24" spans="1:73" ht="11.25">
      <c r="A24" s="25"/>
      <c r="B24" s="25"/>
      <c r="C24" s="27" t="s">
        <v>75</v>
      </c>
      <c r="D24" s="26" t="s">
        <v>0</v>
      </c>
      <c r="E24" s="1" t="s">
        <v>0</v>
      </c>
      <c r="F24" s="7"/>
      <c r="G24" s="6"/>
      <c r="H24" s="6"/>
      <c r="I24" s="6"/>
      <c r="J24" s="6"/>
      <c r="K24" s="6"/>
      <c r="L24" s="6"/>
      <c r="M24" s="6"/>
      <c r="N24" s="7"/>
      <c r="O24" s="6"/>
      <c r="P24" s="6"/>
      <c r="Q24" s="6"/>
      <c r="R24" s="6"/>
      <c r="S24" s="6"/>
      <c r="T24" s="8"/>
      <c r="U24" s="5"/>
      <c r="V24" s="5"/>
      <c r="W24" s="5"/>
      <c r="X24" s="5"/>
      <c r="Y24" s="5"/>
      <c r="Z24" s="5"/>
      <c r="AA24" s="5"/>
      <c r="AB24" s="8"/>
      <c r="AC24" s="5"/>
      <c r="AD24" s="5"/>
      <c r="AE24" s="5"/>
      <c r="AF24" s="5"/>
      <c r="AG24" s="5"/>
      <c r="AH24" s="5"/>
      <c r="AI24" s="5"/>
      <c r="AJ24" s="8"/>
      <c r="AK24" s="5"/>
      <c r="AL24" s="5"/>
      <c r="AM24" s="5"/>
      <c r="AN24" s="5"/>
      <c r="AO24" s="5"/>
      <c r="AP24" s="5"/>
      <c r="AQ24" s="5"/>
      <c r="AR24" s="8"/>
      <c r="AS24" s="5"/>
      <c r="AT24" s="5"/>
      <c r="AU24" s="5"/>
      <c r="AV24" s="5"/>
      <c r="AW24" s="5"/>
      <c r="AX24" s="5"/>
      <c r="AY24" s="5"/>
      <c r="AZ24" s="8"/>
      <c r="BA24" s="5"/>
      <c r="BB24" s="5"/>
      <c r="BC24" s="5"/>
      <c r="BD24" s="5"/>
      <c r="BE24" s="5"/>
      <c r="BF24" s="5"/>
      <c r="BG24" s="5"/>
      <c r="BH24" s="8"/>
      <c r="BI24" s="5"/>
      <c r="BJ24" s="5"/>
      <c r="BK24" s="5"/>
      <c r="BL24" s="5"/>
      <c r="BM24" s="5"/>
      <c r="BN24" s="5"/>
      <c r="BO24" s="5"/>
      <c r="BP24" s="9">
        <v>0</v>
      </c>
      <c r="BQ24" s="1" t="s">
        <v>0</v>
      </c>
      <c r="BR24" s="1" t="s">
        <v>0</v>
      </c>
      <c r="BS24" s="1" t="s">
        <v>0</v>
      </c>
      <c r="BT24" s="1" t="s">
        <v>0</v>
      </c>
      <c r="BU24" s="1" t="s">
        <v>0</v>
      </c>
    </row>
    <row r="25" spans="1:102" ht="11.25">
      <c r="A25" s="30" t="s">
        <v>1</v>
      </c>
      <c r="B25" s="31" t="str">
        <f>HYPERLINK("http://www.dot.ca.gov/hq/transprog/stip2004/ff_sheets/03-3l56.xls","3L56")</f>
        <v>3L56</v>
      </c>
      <c r="C25" s="30" t="s">
        <v>0</v>
      </c>
      <c r="D25" s="30" t="s">
        <v>12</v>
      </c>
      <c r="E25" s="30" t="s">
        <v>3</v>
      </c>
      <c r="F25" s="32">
        <f ca="1">INDIRECT("T25")+INDIRECT("AB25")+INDIRECT("AJ25")+INDIRECT("AR25")+INDIRECT("AZ25")+INDIRECT("BH25")</f>
        <v>0</v>
      </c>
      <c r="G25" s="33">
        <f ca="1">INDIRECT("U25")+INDIRECT("AC25")+INDIRECT("AK25")+INDIRECT("AS25")+INDIRECT("BA25")+INDIRECT("BI25")</f>
        <v>40</v>
      </c>
      <c r="H25" s="33">
        <f ca="1">INDIRECT("V25")+INDIRECT("AD25")+INDIRECT("AL25")+INDIRECT("AT25")+INDIRECT("BB25")+INDIRECT("BJ25")</f>
        <v>0</v>
      </c>
      <c r="I25" s="33">
        <f ca="1">INDIRECT("W25")+INDIRECT("AE25")+INDIRECT("AM25")+INDIRECT("AU25")+INDIRECT("BC25")+INDIRECT("BK25")</f>
        <v>0</v>
      </c>
      <c r="J25" s="33">
        <f ca="1">INDIRECT("X25")+INDIRECT("AF25")+INDIRECT("AN25")+INDIRECT("AV25")+INDIRECT("BD25")+INDIRECT("BL25")</f>
        <v>860</v>
      </c>
      <c r="K25" s="33">
        <f ca="1">INDIRECT("Y25")+INDIRECT("AG25")+INDIRECT("AO25")+INDIRECT("AW25")+INDIRECT("BE25")+INDIRECT("BM25")</f>
        <v>0</v>
      </c>
      <c r="L25" s="33">
        <f ca="1">INDIRECT("Z25")+INDIRECT("AH25")+INDIRECT("AP25")+INDIRECT("AX25")+INDIRECT("BF25")+INDIRECT("BN25")</f>
        <v>0</v>
      </c>
      <c r="M25" s="33">
        <f ca="1">INDIRECT("AA25")+INDIRECT("AI25")+INDIRECT("AQ25")+INDIRECT("AY25")+INDIRECT("BG25")+INDIRECT("BO25")</f>
        <v>0</v>
      </c>
      <c r="N25" s="32">
        <f ca="1">INDIRECT("T25")+INDIRECT("U25")+INDIRECT("V25")+INDIRECT("W25")+INDIRECT("X25")+INDIRECT("Y25")+INDIRECT("Z25")+INDIRECT("AA25")</f>
        <v>0</v>
      </c>
      <c r="O25" s="33">
        <f ca="1">INDIRECT("AB25")+INDIRECT("AC25")+INDIRECT("AD25")+INDIRECT("AE25")+INDIRECT("AF25")+INDIRECT("AG25")+INDIRECT("AH25")+INDIRECT("AI25")</f>
        <v>860</v>
      </c>
      <c r="P25" s="33">
        <f ca="1">INDIRECT("AJ25")+INDIRECT("AK25")+INDIRECT("AL25")+INDIRECT("AM25")+INDIRECT("AN25")+INDIRECT("AO25")+INDIRECT("AP25")+INDIRECT("AQ25")</f>
        <v>0</v>
      </c>
      <c r="Q25" s="33">
        <f ca="1">INDIRECT("AR25")+INDIRECT("AS25")+INDIRECT("AT25")+INDIRECT("AU25")+INDIRECT("AV25")+INDIRECT("AW25")+INDIRECT("AX25")+INDIRECT("AY25")</f>
        <v>40</v>
      </c>
      <c r="R25" s="33">
        <f ca="1">INDIRECT("AZ25")+INDIRECT("BA25")+INDIRECT("BB25")+INDIRECT("BC25")+INDIRECT("BD25")+INDIRECT("BE25")+INDIRECT("BF25")+INDIRECT("BG25")</f>
        <v>0</v>
      </c>
      <c r="S25" s="33">
        <f ca="1">INDIRECT("BH25")+INDIRECT("BI25")+INDIRECT("BJ25")+INDIRECT("BK25")+INDIRECT("BL25")+INDIRECT("BM25")+INDIRECT("BN25")+INDIRECT("BO25")</f>
        <v>0</v>
      </c>
      <c r="T25" s="34"/>
      <c r="U25" s="35"/>
      <c r="V25" s="35"/>
      <c r="W25" s="35"/>
      <c r="X25" s="35"/>
      <c r="Y25" s="35"/>
      <c r="Z25" s="35"/>
      <c r="AA25" s="35"/>
      <c r="AB25" s="34"/>
      <c r="AC25" s="35"/>
      <c r="AD25" s="35"/>
      <c r="AE25" s="35"/>
      <c r="AF25" s="35">
        <v>860</v>
      </c>
      <c r="AG25" s="35"/>
      <c r="AH25" s="35"/>
      <c r="AI25" s="35"/>
      <c r="AJ25" s="34"/>
      <c r="AK25" s="35"/>
      <c r="AL25" s="35"/>
      <c r="AM25" s="35"/>
      <c r="AN25" s="35"/>
      <c r="AO25" s="35"/>
      <c r="AP25" s="35"/>
      <c r="AQ25" s="35"/>
      <c r="AR25" s="34"/>
      <c r="AS25" s="35">
        <v>40</v>
      </c>
      <c r="AT25" s="35"/>
      <c r="AU25" s="35"/>
      <c r="AV25" s="35"/>
      <c r="AW25" s="35"/>
      <c r="AX25" s="35"/>
      <c r="AY25" s="35"/>
      <c r="AZ25" s="34"/>
      <c r="BA25" s="35"/>
      <c r="BB25" s="35"/>
      <c r="BC25" s="35"/>
      <c r="BD25" s="35"/>
      <c r="BE25" s="35"/>
      <c r="BF25" s="35"/>
      <c r="BG25" s="35"/>
      <c r="BH25" s="34"/>
      <c r="BI25" s="35"/>
      <c r="BJ25" s="35"/>
      <c r="BK25" s="35"/>
      <c r="BL25" s="35"/>
      <c r="BM25" s="35"/>
      <c r="BN25" s="35"/>
      <c r="BO25" s="36"/>
      <c r="BP25" s="9">
        <v>10700000505</v>
      </c>
      <c r="BQ25" s="1" t="s">
        <v>3</v>
      </c>
      <c r="BR25" s="1" t="s">
        <v>0</v>
      </c>
      <c r="BS25" s="1" t="s">
        <v>0</v>
      </c>
      <c r="BT25" s="1" t="s">
        <v>0</v>
      </c>
      <c r="BU25" s="1" t="s">
        <v>0</v>
      </c>
      <c r="BW25" s="1">
        <f ca="1">INDIRECT("T25")+2*INDIRECT("AB25")+3*INDIRECT("AJ25")+4*INDIRECT("AR25")+5*INDIRECT("AZ25")+6*INDIRECT("BH25")</f>
        <v>0</v>
      </c>
      <c r="BX25" s="1">
        <v>0</v>
      </c>
      <c r="BY25" s="1">
        <f ca="1">INDIRECT("U25")+2*INDIRECT("AC25")+3*INDIRECT("AK25")+4*INDIRECT("AS25")+5*INDIRECT("BA25")+6*INDIRECT("BI25")</f>
        <v>160</v>
      </c>
      <c r="BZ25" s="1">
        <v>160</v>
      </c>
      <c r="CA25" s="1">
        <f ca="1">INDIRECT("V25")+2*INDIRECT("AD25")+3*INDIRECT("AL25")+4*INDIRECT("AT25")+5*INDIRECT("BB25")+6*INDIRECT("BJ25")</f>
        <v>0</v>
      </c>
      <c r="CB25" s="1">
        <v>0</v>
      </c>
      <c r="CC25" s="1">
        <f ca="1">INDIRECT("W25")+2*INDIRECT("AE25")+3*INDIRECT("AM25")+4*INDIRECT("AU25")+5*INDIRECT("BC25")+6*INDIRECT("BK25")</f>
        <v>0</v>
      </c>
      <c r="CD25" s="1">
        <v>0</v>
      </c>
      <c r="CE25" s="1">
        <f ca="1">INDIRECT("X25")+2*INDIRECT("AF25")+3*INDIRECT("AN25")+4*INDIRECT("AV25")+5*INDIRECT("BD25")+6*INDIRECT("BL25")</f>
        <v>1720</v>
      </c>
      <c r="CF25" s="1">
        <v>1720</v>
      </c>
      <c r="CG25" s="1">
        <f ca="1">INDIRECT("Y25")+2*INDIRECT("AG25")+3*INDIRECT("AO25")+4*INDIRECT("AW25")+5*INDIRECT("BE25")+6*INDIRECT("BM25")</f>
        <v>0</v>
      </c>
      <c r="CH25" s="1">
        <v>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0</v>
      </c>
      <c r="CN25" s="1">
        <v>0</v>
      </c>
      <c r="CO25" s="1">
        <f ca="1">INDIRECT("AB25")+2*INDIRECT("AC25")+3*INDIRECT("AD25")+4*INDIRECT("AE25")+5*INDIRECT("AF25")+6*INDIRECT("AG25")+7*INDIRECT("AH25")+8*INDIRECT("AI25")</f>
        <v>4300</v>
      </c>
      <c r="CP25" s="1">
        <v>4300</v>
      </c>
      <c r="CQ25" s="1">
        <f ca="1">INDIRECT("AJ25")+2*INDIRECT("AK25")+3*INDIRECT("AL25")+4*INDIRECT("AM25")+5*INDIRECT("AN25")+6*INDIRECT("AO25")+7*INDIRECT("AP25")+8*INDIRECT("AQ25")</f>
        <v>0</v>
      </c>
      <c r="CR25" s="1">
        <v>0</v>
      </c>
      <c r="CS25" s="1">
        <f ca="1">INDIRECT("AR25")+2*INDIRECT("AS25")+3*INDIRECT("AT25")+4*INDIRECT("AU25")+5*INDIRECT("AV25")+6*INDIRECT("AW25")+7*INDIRECT("AX25")+8*INDIRECT("AY25")</f>
        <v>80</v>
      </c>
      <c r="CT25" s="1">
        <v>80</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73" ht="11.25">
      <c r="A26" s="1" t="s">
        <v>0</v>
      </c>
      <c r="B26" s="1" t="s">
        <v>21</v>
      </c>
      <c r="C26" s="1" t="s">
        <v>0</v>
      </c>
      <c r="D26" s="1" t="s">
        <v>22</v>
      </c>
      <c r="E26" s="1" t="s">
        <v>6</v>
      </c>
      <c r="F26" s="7">
        <f>SUM(F25:F25)</f>
        <v>0</v>
      </c>
      <c r="G26" s="6">
        <f>SUM(G25:G25)</f>
        <v>40</v>
      </c>
      <c r="H26" s="6">
        <f>SUM(H25:H25)</f>
        <v>0</v>
      </c>
      <c r="I26" s="6">
        <f>SUM(I25:I25)</f>
        <v>0</v>
      </c>
      <c r="J26" s="6">
        <f>SUM(J25:J25)</f>
        <v>860</v>
      </c>
      <c r="K26" s="6">
        <f>SUM(K25:K25)</f>
        <v>0</v>
      </c>
      <c r="L26" s="6">
        <f>SUM(L25:L25)</f>
        <v>0</v>
      </c>
      <c r="M26" s="6">
        <f>SUM(M25:M25)</f>
        <v>0</v>
      </c>
      <c r="N26" s="7">
        <f>SUM(N25:N25)</f>
        <v>0</v>
      </c>
      <c r="O26" s="6">
        <f>SUM(O25:O25)</f>
        <v>860</v>
      </c>
      <c r="P26" s="6">
        <f>SUM(P25:P25)</f>
        <v>0</v>
      </c>
      <c r="Q26" s="6">
        <f>SUM(Q25:Q25)</f>
        <v>40</v>
      </c>
      <c r="R26" s="6">
        <f>SUM(R25:R25)</f>
        <v>0</v>
      </c>
      <c r="S26" s="6">
        <f>SUM(S25:S25)</f>
        <v>0</v>
      </c>
      <c r="T26" s="8"/>
      <c r="U26" s="5"/>
      <c r="V26" s="5"/>
      <c r="W26" s="5"/>
      <c r="X26" s="5"/>
      <c r="Y26" s="5"/>
      <c r="Z26" s="5"/>
      <c r="AA26" s="5"/>
      <c r="AB26" s="8"/>
      <c r="AC26" s="5"/>
      <c r="AD26" s="5"/>
      <c r="AE26" s="5"/>
      <c r="AF26" s="5"/>
      <c r="AG26" s="5"/>
      <c r="AH26" s="5"/>
      <c r="AI26" s="5"/>
      <c r="AJ26" s="8"/>
      <c r="AK26" s="5"/>
      <c r="AL26" s="5"/>
      <c r="AM26" s="5"/>
      <c r="AN26" s="5"/>
      <c r="AO26" s="5"/>
      <c r="AP26" s="5"/>
      <c r="AQ26" s="5"/>
      <c r="AR26" s="8"/>
      <c r="AS26" s="5"/>
      <c r="AT26" s="5"/>
      <c r="AU26" s="5"/>
      <c r="AV26" s="5"/>
      <c r="AW26" s="5"/>
      <c r="AX26" s="5"/>
      <c r="AY26" s="5"/>
      <c r="AZ26" s="8"/>
      <c r="BA26" s="5"/>
      <c r="BB26" s="5"/>
      <c r="BC26" s="5"/>
      <c r="BD26" s="5"/>
      <c r="BE26" s="5"/>
      <c r="BF26" s="5"/>
      <c r="BG26" s="5"/>
      <c r="BH26" s="8"/>
      <c r="BI26" s="5"/>
      <c r="BJ26" s="5"/>
      <c r="BK26" s="5"/>
      <c r="BL26" s="5"/>
      <c r="BM26" s="5"/>
      <c r="BN26" s="5"/>
      <c r="BO26" s="5"/>
      <c r="BP26" s="9">
        <v>0</v>
      </c>
      <c r="BQ26" s="1" t="s">
        <v>0</v>
      </c>
      <c r="BR26" s="1" t="s">
        <v>0</v>
      </c>
      <c r="BS26" s="1" t="s">
        <v>0</v>
      </c>
      <c r="BT26" s="1" t="s">
        <v>0</v>
      </c>
      <c r="BU26" s="1" t="s">
        <v>0</v>
      </c>
    </row>
    <row r="27" spans="1:73" ht="11.25">
      <c r="A27" s="25"/>
      <c r="B27" s="25"/>
      <c r="C27" s="27" t="s">
        <v>75</v>
      </c>
      <c r="D27" s="26" t="s">
        <v>0</v>
      </c>
      <c r="E27" s="1" t="s">
        <v>0</v>
      </c>
      <c r="F27" s="7"/>
      <c r="G27" s="6"/>
      <c r="H27" s="6"/>
      <c r="I27" s="6"/>
      <c r="J27" s="6"/>
      <c r="K27" s="6"/>
      <c r="L27" s="6"/>
      <c r="M27" s="6"/>
      <c r="N27" s="7"/>
      <c r="O27" s="6"/>
      <c r="P27" s="6"/>
      <c r="Q27" s="6"/>
      <c r="R27" s="6"/>
      <c r="S27" s="6"/>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v>0</v>
      </c>
      <c r="BQ27" s="1" t="s">
        <v>0</v>
      </c>
      <c r="BR27" s="1" t="s">
        <v>0</v>
      </c>
      <c r="BS27" s="1" t="s">
        <v>0</v>
      </c>
      <c r="BT27" s="1" t="s">
        <v>0</v>
      </c>
      <c r="BU27" s="1" t="s">
        <v>0</v>
      </c>
    </row>
    <row r="28" spans="1:102" ht="11.25">
      <c r="A28" s="30" t="s">
        <v>1</v>
      </c>
      <c r="B28" s="31" t="str">
        <f>HYPERLINK("http://www.dot.ca.gov/hq/transprog/stip2004/ff_sheets/03-a0362a.xls","A0362A")</f>
        <v>A0362A</v>
      </c>
      <c r="C28" s="30" t="s">
        <v>23</v>
      </c>
      <c r="D28" s="30" t="s">
        <v>24</v>
      </c>
      <c r="E28" s="30" t="s">
        <v>3</v>
      </c>
      <c r="F28" s="32">
        <f ca="1">INDIRECT("T28")+INDIRECT("AB28")+INDIRECT("AJ28")+INDIRECT("AR28")+INDIRECT("AZ28")+INDIRECT("BH28")</f>
        <v>828</v>
      </c>
      <c r="G28" s="33">
        <f ca="1">INDIRECT("U28")+INDIRECT("AC28")+INDIRECT("AK28")+INDIRECT("AS28")+INDIRECT("BA28")+INDIRECT("BI28")</f>
        <v>672</v>
      </c>
      <c r="H28" s="33">
        <f ca="1">INDIRECT("V28")+INDIRECT("AD28")+INDIRECT("AL28")+INDIRECT("AT28")+INDIRECT("BB28")+INDIRECT("BJ28")</f>
        <v>0</v>
      </c>
      <c r="I28" s="33">
        <f ca="1">INDIRECT("W28")+INDIRECT("AE28")+INDIRECT("AM28")+INDIRECT("AU28")+INDIRECT("BC28")+INDIRECT("BK28")</f>
        <v>0</v>
      </c>
      <c r="J28" s="33">
        <f ca="1">INDIRECT("X28")+INDIRECT("AF28")+INDIRECT("AN28")+INDIRECT("AV28")+INDIRECT("BD28")+INDIRECT("BL28")</f>
        <v>0</v>
      </c>
      <c r="K28" s="33">
        <f ca="1">INDIRECT("Y28")+INDIRECT("AG28")+INDIRECT("AO28")+INDIRECT("AW28")+INDIRECT("BE28")+INDIRECT("BM28")</f>
        <v>0</v>
      </c>
      <c r="L28" s="33">
        <f ca="1">INDIRECT("Z28")+INDIRECT("AH28")+INDIRECT("AP28")+INDIRECT("AX28")+INDIRECT("BF28")+INDIRECT("BN28")</f>
        <v>0</v>
      </c>
      <c r="M28" s="33">
        <f ca="1">INDIRECT("AA28")+INDIRECT("AI28")+INDIRECT("AQ28")+INDIRECT("AY28")+INDIRECT("BG28")+INDIRECT("BO28")</f>
        <v>0</v>
      </c>
      <c r="N28" s="32">
        <f ca="1">INDIRECT("T28")+INDIRECT("U28")+INDIRECT("V28")+INDIRECT("W28")+INDIRECT("X28")+INDIRECT("Y28")+INDIRECT("Z28")+INDIRECT("AA28")</f>
        <v>0</v>
      </c>
      <c r="O28" s="33">
        <f ca="1">INDIRECT("AB28")+INDIRECT("AC28")+INDIRECT("AD28")+INDIRECT("AE28")+INDIRECT("AF28")+INDIRECT("AG28")+INDIRECT("AH28")+INDIRECT("AI28")</f>
        <v>0</v>
      </c>
      <c r="P28" s="33">
        <f ca="1">INDIRECT("AJ28")+INDIRECT("AK28")+INDIRECT("AL28")+INDIRECT("AM28")+INDIRECT("AN28")+INDIRECT("AO28")+INDIRECT("AP28")+INDIRECT("AQ28")</f>
        <v>1500</v>
      </c>
      <c r="Q28" s="33">
        <f ca="1">INDIRECT("AR28")+INDIRECT("AS28")+INDIRECT("AT28")+INDIRECT("AU28")+INDIRECT("AV28")+INDIRECT("AW28")+INDIRECT("AX28")+INDIRECT("AY28")</f>
        <v>0</v>
      </c>
      <c r="R28" s="33">
        <f ca="1">INDIRECT("AZ28")+INDIRECT("BA28")+INDIRECT("BB28")+INDIRECT("BC28")+INDIRECT("BD28")+INDIRECT("BE28")+INDIRECT("BF28")+INDIRECT("BG28")</f>
        <v>0</v>
      </c>
      <c r="S28" s="33">
        <f ca="1">INDIRECT("BH28")+INDIRECT("BI28")+INDIRECT("BJ28")+INDIRECT("BK28")+INDIRECT("BL28")+INDIRECT("BM28")+INDIRECT("BN28")+INDIRECT("BO28")</f>
        <v>0</v>
      </c>
      <c r="T28" s="34"/>
      <c r="U28" s="35"/>
      <c r="V28" s="35"/>
      <c r="W28" s="35"/>
      <c r="X28" s="35"/>
      <c r="Y28" s="35"/>
      <c r="Z28" s="35"/>
      <c r="AA28" s="35"/>
      <c r="AB28" s="34"/>
      <c r="AC28" s="35"/>
      <c r="AD28" s="35"/>
      <c r="AE28" s="35"/>
      <c r="AF28" s="35"/>
      <c r="AG28" s="35"/>
      <c r="AH28" s="35"/>
      <c r="AI28" s="35"/>
      <c r="AJ28" s="34">
        <v>828</v>
      </c>
      <c r="AK28" s="35">
        <v>672</v>
      </c>
      <c r="AL28" s="35"/>
      <c r="AM28" s="35"/>
      <c r="AN28" s="35"/>
      <c r="AO28" s="35"/>
      <c r="AP28" s="35"/>
      <c r="AQ28" s="35"/>
      <c r="AR28" s="34"/>
      <c r="AS28" s="35"/>
      <c r="AT28" s="35"/>
      <c r="AU28" s="35"/>
      <c r="AV28" s="35"/>
      <c r="AW28" s="35"/>
      <c r="AX28" s="35"/>
      <c r="AY28" s="35"/>
      <c r="AZ28" s="34"/>
      <c r="BA28" s="35"/>
      <c r="BB28" s="35"/>
      <c r="BC28" s="35"/>
      <c r="BD28" s="35"/>
      <c r="BE28" s="35"/>
      <c r="BF28" s="35"/>
      <c r="BG28" s="35"/>
      <c r="BH28" s="34"/>
      <c r="BI28" s="35"/>
      <c r="BJ28" s="35"/>
      <c r="BK28" s="35"/>
      <c r="BL28" s="35"/>
      <c r="BM28" s="35"/>
      <c r="BN28" s="35"/>
      <c r="BO28" s="36"/>
      <c r="BP28" s="9">
        <v>10700000146</v>
      </c>
      <c r="BQ28" s="1" t="s">
        <v>3</v>
      </c>
      <c r="BR28" s="1" t="s">
        <v>0</v>
      </c>
      <c r="BS28" s="1" t="s">
        <v>0</v>
      </c>
      <c r="BT28" s="1" t="s">
        <v>0</v>
      </c>
      <c r="BU28" s="1" t="s">
        <v>26</v>
      </c>
      <c r="BW28" s="1">
        <f ca="1">INDIRECT("T28")+2*INDIRECT("AB28")+3*INDIRECT("AJ28")+4*INDIRECT("AR28")+5*INDIRECT("AZ28")+6*INDIRECT("BH28")</f>
        <v>2484</v>
      </c>
      <c r="BX28" s="1">
        <v>2484</v>
      </c>
      <c r="BY28" s="1">
        <f ca="1">INDIRECT("U28")+2*INDIRECT("AC28")+3*INDIRECT("AK28")+4*INDIRECT("AS28")+5*INDIRECT("BA28")+6*INDIRECT("BI28")</f>
        <v>2016</v>
      </c>
      <c r="BZ28" s="1">
        <v>2016</v>
      </c>
      <c r="CA28" s="1">
        <f ca="1">INDIRECT("V28")+2*INDIRECT("AD28")+3*INDIRECT("AL28")+4*INDIRECT("AT28")+5*INDIRECT("BB28")+6*INDIRECT("BJ28")</f>
        <v>0</v>
      </c>
      <c r="CB28" s="1">
        <v>0</v>
      </c>
      <c r="CC28" s="1">
        <f ca="1">INDIRECT("W28")+2*INDIRECT("AE28")+3*INDIRECT("AM28")+4*INDIRECT("AU28")+5*INDIRECT("BC28")+6*INDIRECT("BK28")</f>
        <v>0</v>
      </c>
      <c r="CD28" s="1">
        <v>0</v>
      </c>
      <c r="CE28" s="1">
        <f ca="1">INDIRECT("X28")+2*INDIRECT("AF28")+3*INDIRECT("AN28")+4*INDIRECT("AV28")+5*INDIRECT("BD28")+6*INDIRECT("BL28")</f>
        <v>0</v>
      </c>
      <c r="CF28" s="1">
        <v>0</v>
      </c>
      <c r="CG28" s="1">
        <f ca="1">INDIRECT("Y28")+2*INDIRECT("AG28")+3*INDIRECT("AO28")+4*INDIRECT("AW28")+5*INDIRECT("BE28")+6*INDIRECT("BM28")</f>
        <v>0</v>
      </c>
      <c r="CH28" s="1">
        <v>0</v>
      </c>
      <c r="CI28" s="1">
        <f ca="1">INDIRECT("Z28")+2*INDIRECT("AH28")+3*INDIRECT("AP28")+4*INDIRECT("AX28")+5*INDIRECT("BF28")+6*INDIRECT("BN28")</f>
        <v>0</v>
      </c>
      <c r="CJ28" s="1">
        <v>0</v>
      </c>
      <c r="CK28" s="1">
        <f ca="1">INDIRECT("AA28")+2*INDIRECT("AI28")+3*INDIRECT("AQ28")+4*INDIRECT("AY28")+5*INDIRECT("BG28")+6*INDIRECT("BO28")</f>
        <v>0</v>
      </c>
      <c r="CL28" s="1">
        <v>0</v>
      </c>
      <c r="CM28" s="1">
        <f ca="1">INDIRECT("T28")+2*INDIRECT("U28")+3*INDIRECT("V28")+4*INDIRECT("W28")+5*INDIRECT("X28")+6*INDIRECT("Y28")+7*INDIRECT("Z28")+8*INDIRECT("AA28")</f>
        <v>0</v>
      </c>
      <c r="CN28" s="1">
        <v>0</v>
      </c>
      <c r="CO28" s="1">
        <f ca="1">INDIRECT("AB28")+2*INDIRECT("AC28")+3*INDIRECT("AD28")+4*INDIRECT("AE28")+5*INDIRECT("AF28")+6*INDIRECT("AG28")+7*INDIRECT("AH28")+8*INDIRECT("AI28")</f>
        <v>0</v>
      </c>
      <c r="CP28" s="1">
        <v>0</v>
      </c>
      <c r="CQ28" s="1">
        <f ca="1">INDIRECT("AJ28")+2*INDIRECT("AK28")+3*INDIRECT("AL28")+4*INDIRECT("AM28")+5*INDIRECT("AN28")+6*INDIRECT("AO28")+7*INDIRECT("AP28")+8*INDIRECT("AQ28")</f>
        <v>2172</v>
      </c>
      <c r="CR28" s="1">
        <v>2172</v>
      </c>
      <c r="CS28" s="1">
        <f ca="1">INDIRECT("AR28")+2*INDIRECT("AS28")+3*INDIRECT("AT28")+4*INDIRECT("AU28")+5*INDIRECT("AV28")+6*INDIRECT("AW28")+7*INDIRECT("AX28")+8*INDIRECT("AY28")</f>
        <v>0</v>
      </c>
      <c r="CT28" s="1">
        <v>0</v>
      </c>
      <c r="CU28" s="1">
        <f ca="1">INDIRECT("AZ28")+2*INDIRECT("BA28")+3*INDIRECT("BB28")+4*INDIRECT("BC28")+5*INDIRECT("BD28")+6*INDIRECT("BE28")+7*INDIRECT("BF28")+8*INDIRECT("BG28")</f>
        <v>0</v>
      </c>
      <c r="CV28" s="1">
        <v>0</v>
      </c>
      <c r="CW28" s="1">
        <f ca="1">INDIRECT("BH28")+2*INDIRECT("BI28")+3*INDIRECT("BJ28")+4*INDIRECT("BK28")+5*INDIRECT("BL28")+6*INDIRECT("BM28")+7*INDIRECT("BN28")+8*INDIRECT("BO28")</f>
        <v>0</v>
      </c>
      <c r="CX28" s="1">
        <v>0</v>
      </c>
    </row>
    <row r="29" spans="1:102" ht="11.25">
      <c r="A29" s="1" t="s">
        <v>0</v>
      </c>
      <c r="B29" s="1" t="s">
        <v>27</v>
      </c>
      <c r="C29" s="1" t="s">
        <v>28</v>
      </c>
      <c r="D29" s="1" t="s">
        <v>29</v>
      </c>
      <c r="E29" s="1" t="s">
        <v>30</v>
      </c>
      <c r="F29" s="7">
        <f ca="1">INDIRECT("T29")+INDIRECT("AB29")+INDIRECT("AJ29")+INDIRECT("AR29")+INDIRECT("AZ29")+INDIRECT("BH29")</f>
        <v>43</v>
      </c>
      <c r="G29" s="6">
        <f ca="1">INDIRECT("U29")+INDIRECT("AC29")+INDIRECT("AK29")+INDIRECT("AS29")+INDIRECT("BA29")+INDIRECT("BI29")</f>
        <v>2957</v>
      </c>
      <c r="H29" s="6">
        <f ca="1">INDIRECT("V29")+INDIRECT("AD29")+INDIRECT("AL29")+INDIRECT("AT29")+INDIRECT("BB29")+INDIRECT("BJ29")</f>
        <v>0</v>
      </c>
      <c r="I29" s="6">
        <f ca="1">INDIRECT("W29")+INDIRECT("AE29")+INDIRECT("AM29")+INDIRECT("AU29")+INDIRECT("BC29")+INDIRECT("BK29")</f>
        <v>0</v>
      </c>
      <c r="J29" s="6">
        <f ca="1">INDIRECT("X29")+INDIRECT("AF29")+INDIRECT("AN29")+INDIRECT("AV29")+INDIRECT("BD29")+INDIRECT("BL29")</f>
        <v>0</v>
      </c>
      <c r="K29" s="6">
        <f ca="1">INDIRECT("Y29")+INDIRECT("AG29")+INDIRECT("AO29")+INDIRECT("AW29")+INDIRECT("BE29")+INDIRECT("BM29")</f>
        <v>0</v>
      </c>
      <c r="L29" s="6">
        <f ca="1">INDIRECT("Z29")+INDIRECT("AH29")+INDIRECT("AP29")+INDIRECT("AX29")+INDIRECT("BF29")+INDIRECT("BN29")</f>
        <v>0</v>
      </c>
      <c r="M29" s="6">
        <f ca="1">INDIRECT("AA29")+INDIRECT("AI29")+INDIRECT("AQ29")+INDIRECT("AY29")+INDIRECT("BG29")+INDIRECT("BO29")</f>
        <v>0</v>
      </c>
      <c r="N29" s="7">
        <f ca="1">INDIRECT("T29")+INDIRECT("U29")+INDIRECT("V29")+INDIRECT("W29")+INDIRECT("X29")+INDIRECT("Y29")+INDIRECT("Z29")+INDIRECT("AA29")</f>
        <v>0</v>
      </c>
      <c r="O29" s="6">
        <f ca="1">INDIRECT("AB29")+INDIRECT("AC29")+INDIRECT("AD29")+INDIRECT("AE29")+INDIRECT("AF29")+INDIRECT("AG29")+INDIRECT("AH29")+INDIRECT("AI29")</f>
        <v>0</v>
      </c>
      <c r="P29" s="6">
        <f ca="1">INDIRECT("AJ29")+INDIRECT("AK29")+INDIRECT("AL29")+INDIRECT("AM29")+INDIRECT("AN29")+INDIRECT("AO29")+INDIRECT("AP29")+INDIRECT("AQ29")</f>
        <v>3000</v>
      </c>
      <c r="Q29" s="6">
        <f ca="1">INDIRECT("AR29")+INDIRECT("AS29")+INDIRECT("AT29")+INDIRECT("AU29")+INDIRECT("AV29")+INDIRECT("AW29")+INDIRECT("AX29")+INDIRECT("AY29")</f>
        <v>0</v>
      </c>
      <c r="R29" s="6">
        <f ca="1">INDIRECT("AZ29")+INDIRECT("BA29")+INDIRECT("BB29")+INDIRECT("BC29")+INDIRECT("BD29")+INDIRECT("BE29")+INDIRECT("BF29")+INDIRECT("BG29")</f>
        <v>0</v>
      </c>
      <c r="S29" s="6">
        <f ca="1">INDIRECT("BH29")+INDIRECT("BI29")+INDIRECT("BJ29")+INDIRECT("BK29")+INDIRECT("BL29")+INDIRECT("BM29")+INDIRECT("BN29")+INDIRECT("BO29")</f>
        <v>0</v>
      </c>
      <c r="T29" s="28"/>
      <c r="U29" s="29"/>
      <c r="V29" s="29"/>
      <c r="W29" s="29"/>
      <c r="X29" s="29"/>
      <c r="Y29" s="29"/>
      <c r="Z29" s="29"/>
      <c r="AA29" s="29"/>
      <c r="AB29" s="28"/>
      <c r="AC29" s="29"/>
      <c r="AD29" s="29"/>
      <c r="AE29" s="29"/>
      <c r="AF29" s="29"/>
      <c r="AG29" s="29"/>
      <c r="AH29" s="29"/>
      <c r="AI29" s="29"/>
      <c r="AJ29" s="28">
        <v>43</v>
      </c>
      <c r="AK29" s="29">
        <v>2957</v>
      </c>
      <c r="AL29" s="29"/>
      <c r="AM29" s="29"/>
      <c r="AN29" s="29"/>
      <c r="AO29" s="29"/>
      <c r="AP29" s="29"/>
      <c r="AQ29" s="29"/>
      <c r="AR29" s="28"/>
      <c r="AS29" s="29"/>
      <c r="AT29" s="29"/>
      <c r="AU29" s="29"/>
      <c r="AV29" s="29"/>
      <c r="AW29" s="29"/>
      <c r="AX29" s="29"/>
      <c r="AY29" s="29"/>
      <c r="AZ29" s="28"/>
      <c r="BA29" s="29"/>
      <c r="BB29" s="29"/>
      <c r="BC29" s="29"/>
      <c r="BD29" s="29"/>
      <c r="BE29" s="29"/>
      <c r="BF29" s="29"/>
      <c r="BG29" s="29"/>
      <c r="BH29" s="28"/>
      <c r="BI29" s="29"/>
      <c r="BJ29" s="29"/>
      <c r="BK29" s="29"/>
      <c r="BL29" s="29"/>
      <c r="BM29" s="29"/>
      <c r="BN29" s="29"/>
      <c r="BO29" s="29"/>
      <c r="BP29" s="9">
        <v>0</v>
      </c>
      <c r="BQ29" s="1" t="s">
        <v>0</v>
      </c>
      <c r="BR29" s="1" t="s">
        <v>0</v>
      </c>
      <c r="BS29" s="1" t="s">
        <v>0</v>
      </c>
      <c r="BT29" s="1" t="s">
        <v>0</v>
      </c>
      <c r="BU29" s="1" t="s">
        <v>0</v>
      </c>
      <c r="BW29" s="1">
        <f ca="1">INDIRECT("T29")+2*INDIRECT("AB29")+3*INDIRECT("AJ29")+4*INDIRECT("AR29")+5*INDIRECT("AZ29")+6*INDIRECT("BH29")</f>
        <v>129</v>
      </c>
      <c r="BX29" s="1">
        <v>129</v>
      </c>
      <c r="BY29" s="1">
        <f ca="1">INDIRECT("U29")+2*INDIRECT("AC29")+3*INDIRECT("AK29")+4*INDIRECT("AS29")+5*INDIRECT("BA29")+6*INDIRECT("BI29")</f>
        <v>8871</v>
      </c>
      <c r="BZ29" s="1">
        <v>8871</v>
      </c>
      <c r="CA29" s="1">
        <f ca="1">INDIRECT("V29")+2*INDIRECT("AD29")+3*INDIRECT("AL29")+4*INDIRECT("AT29")+5*INDIRECT("BB29")+6*INDIRECT("BJ29")</f>
        <v>0</v>
      </c>
      <c r="CB29" s="1">
        <v>0</v>
      </c>
      <c r="CC29" s="1">
        <f ca="1">INDIRECT("W29")+2*INDIRECT("AE29")+3*INDIRECT("AM29")+4*INDIRECT("AU29")+5*INDIRECT("BC29")+6*INDIRECT("BK29")</f>
        <v>0</v>
      </c>
      <c r="CD29" s="1">
        <v>0</v>
      </c>
      <c r="CE29" s="1">
        <f ca="1">INDIRECT("X29")+2*INDIRECT("AF29")+3*INDIRECT("AN29")+4*INDIRECT("AV29")+5*INDIRECT("BD29")+6*INDIRECT("BL29")</f>
        <v>0</v>
      </c>
      <c r="CF29" s="1">
        <v>0</v>
      </c>
      <c r="CG29" s="1">
        <f ca="1">INDIRECT("Y29")+2*INDIRECT("AG29")+3*INDIRECT("AO29")+4*INDIRECT("AW29")+5*INDIRECT("BE29")+6*INDIRECT("BM29")</f>
        <v>0</v>
      </c>
      <c r="CH29" s="1">
        <v>0</v>
      </c>
      <c r="CI29" s="1">
        <f ca="1">INDIRECT("Z29")+2*INDIRECT("AH29")+3*INDIRECT("AP29")+4*INDIRECT("AX29")+5*INDIRECT("BF29")+6*INDIRECT("BN29")</f>
        <v>0</v>
      </c>
      <c r="CJ29" s="1">
        <v>0</v>
      </c>
      <c r="CK29" s="1">
        <f ca="1">INDIRECT("AA29")+2*INDIRECT("AI29")+3*INDIRECT("AQ29")+4*INDIRECT("AY29")+5*INDIRECT("BG29")+6*INDIRECT("BO29")</f>
        <v>0</v>
      </c>
      <c r="CL29" s="1">
        <v>0</v>
      </c>
      <c r="CM29" s="1">
        <f ca="1">INDIRECT("T29")+2*INDIRECT("U29")+3*INDIRECT("V29")+4*INDIRECT("W29")+5*INDIRECT("X29")+6*INDIRECT("Y29")+7*INDIRECT("Z29")+8*INDIRECT("AA29")</f>
        <v>0</v>
      </c>
      <c r="CN29" s="1">
        <v>0</v>
      </c>
      <c r="CO29" s="1">
        <f ca="1">INDIRECT("AB29")+2*INDIRECT("AC29")+3*INDIRECT("AD29")+4*INDIRECT("AE29")+5*INDIRECT("AF29")+6*INDIRECT("AG29")+7*INDIRECT("AH29")+8*INDIRECT("AI29")</f>
        <v>0</v>
      </c>
      <c r="CP29" s="1">
        <v>0</v>
      </c>
      <c r="CQ29" s="1">
        <f ca="1">INDIRECT("AJ29")+2*INDIRECT("AK29")+3*INDIRECT("AL29")+4*INDIRECT("AM29")+5*INDIRECT("AN29")+6*INDIRECT("AO29")+7*INDIRECT("AP29")+8*INDIRECT("AQ29")</f>
        <v>5957</v>
      </c>
      <c r="CR29" s="1">
        <v>5957</v>
      </c>
      <c r="CS29" s="1">
        <f ca="1">INDIRECT("AR29")+2*INDIRECT("AS29")+3*INDIRECT("AT29")+4*INDIRECT("AU29")+5*INDIRECT("AV29")+6*INDIRECT("AW29")+7*INDIRECT("AX29")+8*INDIRECT("AY29")</f>
        <v>0</v>
      </c>
      <c r="CT29" s="1">
        <v>0</v>
      </c>
      <c r="CU29" s="1">
        <f ca="1">INDIRECT("AZ29")+2*INDIRECT("BA29")+3*INDIRECT("BB29")+4*INDIRECT("BC29")+5*INDIRECT("BD29")+6*INDIRECT("BE29")+7*INDIRECT("BF29")+8*INDIRECT("BG29")</f>
        <v>0</v>
      </c>
      <c r="CV29" s="1">
        <v>0</v>
      </c>
      <c r="CW29" s="1">
        <f ca="1">INDIRECT("BH29")+2*INDIRECT("BI29")+3*INDIRECT("BJ29")+4*INDIRECT("BK29")+5*INDIRECT("BL29")+6*INDIRECT("BM29")+7*INDIRECT("BN29")+8*INDIRECT("BO29")</f>
        <v>0</v>
      </c>
      <c r="CX29" s="1">
        <v>0</v>
      </c>
    </row>
    <row r="30" spans="1:102" ht="11.25">
      <c r="A30" s="25"/>
      <c r="B30" s="25"/>
      <c r="C30" s="27" t="s">
        <v>75</v>
      </c>
      <c r="D30" s="26" t="s">
        <v>0</v>
      </c>
      <c r="E30" s="1" t="s">
        <v>31</v>
      </c>
      <c r="F30" s="7">
        <f ca="1">INDIRECT("T30")+INDIRECT("AB30")+INDIRECT("AJ30")+INDIRECT("AR30")+INDIRECT("AZ30")+INDIRECT("BH30")</f>
        <v>0</v>
      </c>
      <c r="G30" s="6">
        <f ca="1">INDIRECT("U30")+INDIRECT("AC30")+INDIRECT("AK30")+INDIRECT("AS30")+INDIRECT("BA30")+INDIRECT("BI30")</f>
        <v>0</v>
      </c>
      <c r="H30" s="6">
        <f ca="1">INDIRECT("V30")+INDIRECT("AD30")+INDIRECT("AL30")+INDIRECT("AT30")+INDIRECT("BB30")+INDIRECT("BJ30")</f>
        <v>0</v>
      </c>
      <c r="I30" s="6">
        <f ca="1">INDIRECT("W30")+INDIRECT("AE30")+INDIRECT("AM30")+INDIRECT("AU30")+INDIRECT("BC30")+INDIRECT("BK30")</f>
        <v>0</v>
      </c>
      <c r="J30" s="6">
        <f ca="1">INDIRECT("X30")+INDIRECT("AF30")+INDIRECT("AN30")+INDIRECT("AV30")+INDIRECT("BD30")+INDIRECT("BL30")</f>
        <v>0</v>
      </c>
      <c r="K30" s="6">
        <f ca="1">INDIRECT("Y30")+INDIRECT("AG30")+INDIRECT("AO30")+INDIRECT("AW30")+INDIRECT("BE30")+INDIRECT("BM30")</f>
        <v>0</v>
      </c>
      <c r="L30" s="6">
        <f ca="1">INDIRECT("Z30")+INDIRECT("AH30")+INDIRECT("AP30")+INDIRECT("AX30")+INDIRECT("BF30")+INDIRECT("BN30")</f>
        <v>15000</v>
      </c>
      <c r="M30" s="6">
        <f ca="1">INDIRECT("AA30")+INDIRECT("AI30")+INDIRECT("AQ30")+INDIRECT("AY30")+INDIRECT("BG30")+INDIRECT("BO30")</f>
        <v>0</v>
      </c>
      <c r="N30" s="7">
        <f ca="1">INDIRECT("T30")+INDIRECT("U30")+INDIRECT("V30")+INDIRECT("W30")+INDIRECT("X30")+INDIRECT("Y30")+INDIRECT("Z30")+INDIRECT("AA30")</f>
        <v>0</v>
      </c>
      <c r="O30" s="6">
        <f ca="1">INDIRECT("AB30")+INDIRECT("AC30")+INDIRECT("AD30")+INDIRECT("AE30")+INDIRECT("AF30")+INDIRECT("AG30")+INDIRECT("AH30")+INDIRECT("AI30")</f>
        <v>0</v>
      </c>
      <c r="P30" s="6">
        <f ca="1">INDIRECT("AJ30")+INDIRECT("AK30")+INDIRECT("AL30")+INDIRECT("AM30")+INDIRECT("AN30")+INDIRECT("AO30")+INDIRECT("AP30")+INDIRECT("AQ30")</f>
        <v>0</v>
      </c>
      <c r="Q30" s="6">
        <f ca="1">INDIRECT("AR30")+INDIRECT("AS30")+INDIRECT("AT30")+INDIRECT("AU30")+INDIRECT("AV30")+INDIRECT("AW30")+INDIRECT("AX30")+INDIRECT("AY30")</f>
        <v>15000</v>
      </c>
      <c r="R30" s="6">
        <f ca="1">INDIRECT("AZ30")+INDIRECT("BA30")+INDIRECT("BB30")+INDIRECT("BC30")+INDIRECT("BD30")+INDIRECT("BE30")+INDIRECT("BF30")+INDIRECT("BG30")</f>
        <v>0</v>
      </c>
      <c r="S30" s="6">
        <f ca="1">INDIRECT("BH30")+INDIRECT("BI30")+INDIRECT("BJ30")+INDIRECT("BK30")+INDIRECT("BL30")+INDIRECT("BM30")+INDIRECT("BN30")+INDIRECT("BO30")</f>
        <v>0</v>
      </c>
      <c r="T30" s="28"/>
      <c r="U30" s="29"/>
      <c r="V30" s="29"/>
      <c r="W30" s="29"/>
      <c r="X30" s="29"/>
      <c r="Y30" s="29"/>
      <c r="Z30" s="29"/>
      <c r="AA30" s="29"/>
      <c r="AB30" s="28"/>
      <c r="AC30" s="29"/>
      <c r="AD30" s="29"/>
      <c r="AE30" s="29"/>
      <c r="AF30" s="29"/>
      <c r="AG30" s="29"/>
      <c r="AH30" s="29"/>
      <c r="AI30" s="29"/>
      <c r="AJ30" s="28"/>
      <c r="AK30" s="29"/>
      <c r="AL30" s="29"/>
      <c r="AM30" s="29"/>
      <c r="AN30" s="29"/>
      <c r="AO30" s="29"/>
      <c r="AP30" s="29"/>
      <c r="AQ30" s="29"/>
      <c r="AR30" s="28"/>
      <c r="AS30" s="29"/>
      <c r="AT30" s="29"/>
      <c r="AU30" s="29"/>
      <c r="AV30" s="29"/>
      <c r="AW30" s="29"/>
      <c r="AX30" s="29">
        <v>15000</v>
      </c>
      <c r="AY30" s="29"/>
      <c r="AZ30" s="28"/>
      <c r="BA30" s="29"/>
      <c r="BB30" s="29"/>
      <c r="BC30" s="29"/>
      <c r="BD30" s="29"/>
      <c r="BE30" s="29"/>
      <c r="BF30" s="29"/>
      <c r="BG30" s="29"/>
      <c r="BH30" s="28"/>
      <c r="BI30" s="29"/>
      <c r="BJ30" s="29"/>
      <c r="BK30" s="29"/>
      <c r="BL30" s="29"/>
      <c r="BM30" s="29"/>
      <c r="BN30" s="29"/>
      <c r="BO30" s="29"/>
      <c r="BP30" s="9">
        <v>0</v>
      </c>
      <c r="BQ30" s="1" t="s">
        <v>0</v>
      </c>
      <c r="BR30" s="1" t="s">
        <v>0</v>
      </c>
      <c r="BS30" s="1" t="s">
        <v>0</v>
      </c>
      <c r="BT30" s="1" t="s">
        <v>0</v>
      </c>
      <c r="BU30" s="1" t="s">
        <v>0</v>
      </c>
      <c r="BW30" s="1">
        <f ca="1">INDIRECT("T30")+2*INDIRECT("AB30")+3*INDIRECT("AJ30")+4*INDIRECT("AR30")+5*INDIRECT("AZ30")+6*INDIRECT("BH30")</f>
        <v>0</v>
      </c>
      <c r="BX30" s="1">
        <v>0</v>
      </c>
      <c r="BY30" s="1">
        <f ca="1">INDIRECT("U30")+2*INDIRECT("AC30")+3*INDIRECT("AK30")+4*INDIRECT("AS30")+5*INDIRECT("BA30")+6*INDIRECT("BI30")</f>
        <v>0</v>
      </c>
      <c r="BZ30" s="1">
        <v>0</v>
      </c>
      <c r="CA30" s="1">
        <f ca="1">INDIRECT("V30")+2*INDIRECT("AD30")+3*INDIRECT("AL30")+4*INDIRECT("AT30")+5*INDIRECT("BB30")+6*INDIRECT("BJ30")</f>
        <v>0</v>
      </c>
      <c r="CB30" s="1">
        <v>0</v>
      </c>
      <c r="CC30" s="1">
        <f ca="1">INDIRECT("W30")+2*INDIRECT("AE30")+3*INDIRECT("AM30")+4*INDIRECT("AU30")+5*INDIRECT("BC30")+6*INDIRECT("BK30")</f>
        <v>0</v>
      </c>
      <c r="CD30" s="1">
        <v>0</v>
      </c>
      <c r="CE30" s="1">
        <f ca="1">INDIRECT("X30")+2*INDIRECT("AF30")+3*INDIRECT("AN30")+4*INDIRECT("AV30")+5*INDIRECT("BD30")+6*INDIRECT("BL30")</f>
        <v>0</v>
      </c>
      <c r="CF30" s="1">
        <v>0</v>
      </c>
      <c r="CG30" s="1">
        <f ca="1">INDIRECT("Y30")+2*INDIRECT("AG30")+3*INDIRECT("AO30")+4*INDIRECT("AW30")+5*INDIRECT("BE30")+6*INDIRECT("BM30")</f>
        <v>0</v>
      </c>
      <c r="CH30" s="1">
        <v>0</v>
      </c>
      <c r="CI30" s="1">
        <f ca="1">INDIRECT("Z30")+2*INDIRECT("AH30")+3*INDIRECT("AP30")+4*INDIRECT("AX30")+5*INDIRECT("BF30")+6*INDIRECT("BN30")</f>
        <v>60000</v>
      </c>
      <c r="CJ30" s="1">
        <v>60000</v>
      </c>
      <c r="CK30" s="1">
        <f ca="1">INDIRECT("AA30")+2*INDIRECT("AI30")+3*INDIRECT("AQ30")+4*INDIRECT("AY30")+5*INDIRECT("BG30")+6*INDIRECT("BO30")</f>
        <v>0</v>
      </c>
      <c r="CL30" s="1">
        <v>0</v>
      </c>
      <c r="CM30" s="1">
        <f ca="1">INDIRECT("T30")+2*INDIRECT("U30")+3*INDIRECT("V30")+4*INDIRECT("W30")+5*INDIRECT("X30")+6*INDIRECT("Y30")+7*INDIRECT("Z30")+8*INDIRECT("AA30")</f>
        <v>0</v>
      </c>
      <c r="CN30" s="1">
        <v>0</v>
      </c>
      <c r="CO30" s="1">
        <f ca="1">INDIRECT("AB30")+2*INDIRECT("AC30")+3*INDIRECT("AD30")+4*INDIRECT("AE30")+5*INDIRECT("AF30")+6*INDIRECT("AG30")+7*INDIRECT("AH30")+8*INDIRECT("AI30")</f>
        <v>0</v>
      </c>
      <c r="CP30" s="1">
        <v>0</v>
      </c>
      <c r="CQ30" s="1">
        <f ca="1">INDIRECT("AJ30")+2*INDIRECT("AK30")+3*INDIRECT("AL30")+4*INDIRECT("AM30")+5*INDIRECT("AN30")+6*INDIRECT("AO30")+7*INDIRECT("AP30")+8*INDIRECT("AQ30")</f>
        <v>0</v>
      </c>
      <c r="CR30" s="1">
        <v>0</v>
      </c>
      <c r="CS30" s="1">
        <f ca="1">INDIRECT("AR30")+2*INDIRECT("AS30")+3*INDIRECT("AT30")+4*INDIRECT("AU30")+5*INDIRECT("AV30")+6*INDIRECT("AW30")+7*INDIRECT("AX30")+8*INDIRECT("AY30")</f>
        <v>105000</v>
      </c>
      <c r="CT30" s="1">
        <v>105000</v>
      </c>
      <c r="CU30" s="1">
        <f ca="1">INDIRECT("AZ30")+2*INDIRECT("BA30")+3*INDIRECT("BB30")+4*INDIRECT("BC30")+5*INDIRECT("BD30")+6*INDIRECT("BE30")+7*INDIRECT("BF30")+8*INDIRECT("BG30")</f>
        <v>0</v>
      </c>
      <c r="CV30" s="1">
        <v>0</v>
      </c>
      <c r="CW30" s="1">
        <f ca="1">INDIRECT("BH30")+2*INDIRECT("BI30")+3*INDIRECT("BJ30")+4*INDIRECT("BK30")+5*INDIRECT("BL30")+6*INDIRECT("BM30")+7*INDIRECT("BN30")+8*INDIRECT("BO30")</f>
        <v>0</v>
      </c>
      <c r="CX30" s="1">
        <v>0</v>
      </c>
    </row>
    <row r="31" spans="1:73" ht="11.25">
      <c r="A31" s="1" t="s">
        <v>0</v>
      </c>
      <c r="B31" s="1" t="s">
        <v>0</v>
      </c>
      <c r="C31" s="1" t="s">
        <v>0</v>
      </c>
      <c r="D31" s="1" t="s">
        <v>0</v>
      </c>
      <c r="E31" s="1" t="s">
        <v>6</v>
      </c>
      <c r="F31" s="7">
        <f>SUM(F28:F30)</f>
        <v>871</v>
      </c>
      <c r="G31" s="6">
        <f>SUM(G28:G30)</f>
        <v>3629</v>
      </c>
      <c r="H31" s="6">
        <f>SUM(H28:H30)</f>
        <v>0</v>
      </c>
      <c r="I31" s="6">
        <f>SUM(I28:I30)</f>
        <v>0</v>
      </c>
      <c r="J31" s="6">
        <f>SUM(J28:J30)</f>
        <v>0</v>
      </c>
      <c r="K31" s="6">
        <f>SUM(K28:K30)</f>
        <v>0</v>
      </c>
      <c r="L31" s="6">
        <f>SUM(L28:L30)</f>
        <v>15000</v>
      </c>
      <c r="M31" s="6">
        <f>SUM(M28:M30)</f>
        <v>0</v>
      </c>
      <c r="N31" s="7">
        <f>SUM(N28:N30)</f>
        <v>0</v>
      </c>
      <c r="O31" s="6">
        <f>SUM(O28:O30)</f>
        <v>0</v>
      </c>
      <c r="P31" s="6">
        <f>SUM(P28:P30)</f>
        <v>4500</v>
      </c>
      <c r="Q31" s="6">
        <f>SUM(Q28:Q30)</f>
        <v>15000</v>
      </c>
      <c r="R31" s="6">
        <f>SUM(R28:R30)</f>
        <v>0</v>
      </c>
      <c r="S31" s="6">
        <f>SUM(S28:S30)</f>
        <v>0</v>
      </c>
      <c r="T31" s="8"/>
      <c r="U31" s="5"/>
      <c r="V31" s="5"/>
      <c r="W31" s="5"/>
      <c r="X31" s="5"/>
      <c r="Y31" s="5"/>
      <c r="Z31" s="5"/>
      <c r="AA31" s="5"/>
      <c r="AB31" s="8"/>
      <c r="AC31" s="5"/>
      <c r="AD31" s="5"/>
      <c r="AE31" s="5"/>
      <c r="AF31" s="5"/>
      <c r="AG31" s="5"/>
      <c r="AH31" s="5"/>
      <c r="AI31" s="5"/>
      <c r="AJ31" s="8"/>
      <c r="AK31" s="5"/>
      <c r="AL31" s="5"/>
      <c r="AM31" s="5"/>
      <c r="AN31" s="5"/>
      <c r="AO31" s="5"/>
      <c r="AP31" s="5"/>
      <c r="AQ31" s="5"/>
      <c r="AR31" s="8"/>
      <c r="AS31" s="5"/>
      <c r="AT31" s="5"/>
      <c r="AU31" s="5"/>
      <c r="AV31" s="5"/>
      <c r="AW31" s="5"/>
      <c r="AX31" s="5"/>
      <c r="AY31" s="5"/>
      <c r="AZ31" s="8"/>
      <c r="BA31" s="5"/>
      <c r="BB31" s="5"/>
      <c r="BC31" s="5"/>
      <c r="BD31" s="5"/>
      <c r="BE31" s="5"/>
      <c r="BF31" s="5"/>
      <c r="BG31" s="5"/>
      <c r="BH31" s="8"/>
      <c r="BI31" s="5"/>
      <c r="BJ31" s="5"/>
      <c r="BK31" s="5"/>
      <c r="BL31" s="5"/>
      <c r="BM31" s="5"/>
      <c r="BN31" s="5"/>
      <c r="BO31" s="5"/>
      <c r="BP31" s="9">
        <v>0</v>
      </c>
      <c r="BQ31" s="1" t="s">
        <v>0</v>
      </c>
      <c r="BR31" s="1" t="s">
        <v>0</v>
      </c>
      <c r="BS31" s="1" t="s">
        <v>0</v>
      </c>
      <c r="BT31" s="1" t="s">
        <v>0</v>
      </c>
      <c r="BU31" s="1" t="s">
        <v>0</v>
      </c>
    </row>
    <row r="32" spans="3:73" ht="11.25">
      <c r="C32" s="1" t="s">
        <v>0</v>
      </c>
      <c r="D32" s="1" t="s">
        <v>0</v>
      </c>
      <c r="E32" s="1" t="s">
        <v>0</v>
      </c>
      <c r="F32" s="7"/>
      <c r="G32" s="6"/>
      <c r="H32" s="6"/>
      <c r="I32" s="6"/>
      <c r="J32" s="6"/>
      <c r="K32" s="6"/>
      <c r="L32" s="6"/>
      <c r="M32" s="6"/>
      <c r="N32" s="7"/>
      <c r="O32" s="6"/>
      <c r="P32" s="6"/>
      <c r="Q32" s="6"/>
      <c r="R32" s="6"/>
      <c r="S32" s="6"/>
      <c r="T32" s="8"/>
      <c r="U32" s="5"/>
      <c r="V32" s="5"/>
      <c r="W32" s="5"/>
      <c r="X32" s="5"/>
      <c r="Y32" s="5"/>
      <c r="Z32" s="5"/>
      <c r="AA32" s="5"/>
      <c r="AB32" s="8"/>
      <c r="AC32" s="5"/>
      <c r="AD32" s="5"/>
      <c r="AE32" s="5"/>
      <c r="AF32" s="5"/>
      <c r="AG32" s="5"/>
      <c r="AH32" s="5"/>
      <c r="AI32" s="5"/>
      <c r="AJ32" s="8"/>
      <c r="AK32" s="5"/>
      <c r="AL32" s="5"/>
      <c r="AM32" s="5"/>
      <c r="AN32" s="5"/>
      <c r="AO32" s="5"/>
      <c r="AP32" s="5"/>
      <c r="AQ32" s="5"/>
      <c r="AR32" s="8"/>
      <c r="AS32" s="5"/>
      <c r="AT32" s="5"/>
      <c r="AU32" s="5"/>
      <c r="AV32" s="5"/>
      <c r="AW32" s="5"/>
      <c r="AX32" s="5"/>
      <c r="AY32" s="5"/>
      <c r="AZ32" s="8"/>
      <c r="BA32" s="5"/>
      <c r="BB32" s="5"/>
      <c r="BC32" s="5"/>
      <c r="BD32" s="5"/>
      <c r="BE32" s="5"/>
      <c r="BF32" s="5"/>
      <c r="BG32" s="5"/>
      <c r="BH32" s="8"/>
      <c r="BI32" s="5"/>
      <c r="BJ32" s="5"/>
      <c r="BK32" s="5"/>
      <c r="BL32" s="5"/>
      <c r="BM32" s="5"/>
      <c r="BN32" s="5"/>
      <c r="BO32" s="5"/>
      <c r="BP32" s="9"/>
      <c r="BT32" s="1" t="s">
        <v>0</v>
      </c>
      <c r="BU32" s="1" t="s">
        <v>0</v>
      </c>
    </row>
    <row r="33" spans="1:102" ht="11.25">
      <c r="A33" s="30" t="s">
        <v>1</v>
      </c>
      <c r="B33" s="31" t="str">
        <f>HYPERLINK("http://www.dot.ca.gov/hq/transprog/stip2004/ff_sheets/03-3l59.xls","3L59")</f>
        <v>3L59</v>
      </c>
      <c r="C33" s="30" t="s">
        <v>23</v>
      </c>
      <c r="D33" s="30" t="s">
        <v>32</v>
      </c>
      <c r="E33" s="30" t="s">
        <v>33</v>
      </c>
      <c r="F33" s="32">
        <f ca="1">INDIRECT("T33")+INDIRECT("AB33")+INDIRECT("AJ33")+INDIRECT("AR33")+INDIRECT("AZ33")+INDIRECT("BH33")</f>
        <v>450</v>
      </c>
      <c r="G33" s="33">
        <f ca="1">INDIRECT("U33")+INDIRECT("AC33")+INDIRECT("AK33")+INDIRECT("AS33")+INDIRECT("BA33")+INDIRECT("BI33")</f>
        <v>0</v>
      </c>
      <c r="H33" s="33">
        <f ca="1">INDIRECT("V33")+INDIRECT("AD33")+INDIRECT("AL33")+INDIRECT("AT33")+INDIRECT("BB33")+INDIRECT("BJ33")</f>
        <v>0</v>
      </c>
      <c r="I33" s="33">
        <f ca="1">INDIRECT("W33")+INDIRECT("AE33")+INDIRECT("AM33")+INDIRECT("AU33")+INDIRECT("BC33")+INDIRECT("BK33")</f>
        <v>0</v>
      </c>
      <c r="J33" s="33">
        <f ca="1">INDIRECT("X33")+INDIRECT("AF33")+INDIRECT("AN33")+INDIRECT("AV33")+INDIRECT("BD33")+INDIRECT("BL33")</f>
        <v>0</v>
      </c>
      <c r="K33" s="33">
        <f ca="1">INDIRECT("Y33")+INDIRECT("AG33")+INDIRECT("AO33")+INDIRECT("AW33")+INDIRECT("BE33")+INDIRECT("BM33")</f>
        <v>0</v>
      </c>
      <c r="L33" s="33">
        <f ca="1">INDIRECT("Z33")+INDIRECT("AH33")+INDIRECT("AP33")+INDIRECT("AX33")+INDIRECT("BF33")+INDIRECT("BN33")</f>
        <v>0</v>
      </c>
      <c r="M33" s="33">
        <f ca="1">INDIRECT("AA33")+INDIRECT("AI33")+INDIRECT("AQ33")+INDIRECT("AY33")+INDIRECT("BG33")+INDIRECT("BO33")</f>
        <v>0</v>
      </c>
      <c r="N33" s="32">
        <f ca="1">INDIRECT("T33")+INDIRECT("U33")+INDIRECT("V33")+INDIRECT("W33")+INDIRECT("X33")+INDIRECT("Y33")+INDIRECT("Z33")+INDIRECT("AA33")</f>
        <v>0</v>
      </c>
      <c r="O33" s="33">
        <f ca="1">INDIRECT("AB33")+INDIRECT("AC33")+INDIRECT("AD33")+INDIRECT("AE33")+INDIRECT("AF33")+INDIRECT("AG33")+INDIRECT("AH33")+INDIRECT("AI33")</f>
        <v>390</v>
      </c>
      <c r="P33" s="33">
        <f ca="1">INDIRECT("AJ33")+INDIRECT("AK33")+INDIRECT("AL33")+INDIRECT("AM33")+INDIRECT("AN33")+INDIRECT("AO33")+INDIRECT("AP33")+INDIRECT("AQ33")</f>
        <v>0</v>
      </c>
      <c r="Q33" s="33">
        <f ca="1">INDIRECT("AR33")+INDIRECT("AS33")+INDIRECT("AT33")+INDIRECT("AU33")+INDIRECT("AV33")+INDIRECT("AW33")+INDIRECT("AX33")+INDIRECT("AY33")</f>
        <v>60</v>
      </c>
      <c r="R33" s="33">
        <f ca="1">INDIRECT("AZ33")+INDIRECT("BA33")+INDIRECT("BB33")+INDIRECT("BC33")+INDIRECT("BD33")+INDIRECT("BE33")+INDIRECT("BF33")+INDIRECT("BG33")</f>
        <v>0</v>
      </c>
      <c r="S33" s="33">
        <f ca="1">INDIRECT("BH33")+INDIRECT("BI33")+INDIRECT("BJ33")+INDIRECT("BK33")+INDIRECT("BL33")+INDIRECT("BM33")+INDIRECT("BN33")+INDIRECT("BO33")</f>
        <v>0</v>
      </c>
      <c r="T33" s="34"/>
      <c r="U33" s="35"/>
      <c r="V33" s="35"/>
      <c r="W33" s="35"/>
      <c r="X33" s="35"/>
      <c r="Y33" s="35"/>
      <c r="Z33" s="35"/>
      <c r="AA33" s="35"/>
      <c r="AB33" s="34">
        <v>390</v>
      </c>
      <c r="AC33" s="35"/>
      <c r="AD33" s="35"/>
      <c r="AE33" s="35"/>
      <c r="AF33" s="35"/>
      <c r="AG33" s="35"/>
      <c r="AH33" s="35"/>
      <c r="AI33" s="35"/>
      <c r="AJ33" s="34"/>
      <c r="AK33" s="35"/>
      <c r="AL33" s="35"/>
      <c r="AM33" s="35"/>
      <c r="AN33" s="35"/>
      <c r="AO33" s="35"/>
      <c r="AP33" s="35"/>
      <c r="AQ33" s="35"/>
      <c r="AR33" s="34">
        <v>60</v>
      </c>
      <c r="AS33" s="35"/>
      <c r="AT33" s="35"/>
      <c r="AU33" s="35"/>
      <c r="AV33" s="35"/>
      <c r="AW33" s="35"/>
      <c r="AX33" s="35"/>
      <c r="AY33" s="35"/>
      <c r="AZ33" s="34"/>
      <c r="BA33" s="35"/>
      <c r="BB33" s="35"/>
      <c r="BC33" s="35"/>
      <c r="BD33" s="35"/>
      <c r="BE33" s="35"/>
      <c r="BF33" s="35"/>
      <c r="BG33" s="35"/>
      <c r="BH33" s="34"/>
      <c r="BI33" s="35"/>
      <c r="BJ33" s="35"/>
      <c r="BK33" s="35"/>
      <c r="BL33" s="35"/>
      <c r="BM33" s="35"/>
      <c r="BN33" s="35"/>
      <c r="BO33" s="36"/>
      <c r="BP33" s="9">
        <v>10700000510</v>
      </c>
      <c r="BQ33" s="1" t="s">
        <v>0</v>
      </c>
      <c r="BR33" s="1" t="s">
        <v>0</v>
      </c>
      <c r="BS33" s="1" t="s">
        <v>0</v>
      </c>
      <c r="BT33" s="1" t="s">
        <v>0</v>
      </c>
      <c r="BU33" s="1" t="s">
        <v>0</v>
      </c>
      <c r="BW33" s="1">
        <f ca="1">INDIRECT("T33")+2*INDIRECT("AB33")+3*INDIRECT("AJ33")+4*INDIRECT("AR33")+5*INDIRECT("AZ33")+6*INDIRECT("BH33")</f>
        <v>1020</v>
      </c>
      <c r="BX33" s="1">
        <v>1020</v>
      </c>
      <c r="BY33" s="1">
        <f ca="1">INDIRECT("U33")+2*INDIRECT("AC33")+3*INDIRECT("AK33")+4*INDIRECT("AS33")+5*INDIRECT("BA33")+6*INDIRECT("BI33")</f>
        <v>0</v>
      </c>
      <c r="BZ33" s="1">
        <v>0</v>
      </c>
      <c r="CA33" s="1">
        <f ca="1">INDIRECT("V33")+2*INDIRECT("AD33")+3*INDIRECT("AL33")+4*INDIRECT("AT33")+5*INDIRECT("BB33")+6*INDIRECT("BJ33")</f>
        <v>0</v>
      </c>
      <c r="CB33" s="1">
        <v>0</v>
      </c>
      <c r="CC33" s="1">
        <f ca="1">INDIRECT("W33")+2*INDIRECT("AE33")+3*INDIRECT("AM33")+4*INDIRECT("AU33")+5*INDIRECT("BC33")+6*INDIRECT("BK33")</f>
        <v>0</v>
      </c>
      <c r="CD33" s="1">
        <v>0</v>
      </c>
      <c r="CE33" s="1">
        <f ca="1">INDIRECT("X33")+2*INDIRECT("AF33")+3*INDIRECT("AN33")+4*INDIRECT("AV33")+5*INDIRECT("BD33")+6*INDIRECT("BL33")</f>
        <v>0</v>
      </c>
      <c r="CF33" s="1">
        <v>0</v>
      </c>
      <c r="CG33" s="1">
        <f ca="1">INDIRECT("Y33")+2*INDIRECT("AG33")+3*INDIRECT("AO33")+4*INDIRECT("AW33")+5*INDIRECT("BE33")+6*INDIRECT("BM33")</f>
        <v>0</v>
      </c>
      <c r="CH33" s="1">
        <v>0</v>
      </c>
      <c r="CI33" s="1">
        <f ca="1">INDIRECT("Z33")+2*INDIRECT("AH33")+3*INDIRECT("AP33")+4*INDIRECT("AX33")+5*INDIRECT("BF33")+6*INDIRECT("BN33")</f>
        <v>0</v>
      </c>
      <c r="CJ33" s="1">
        <v>0</v>
      </c>
      <c r="CK33" s="1">
        <f ca="1">INDIRECT("AA33")+2*INDIRECT("AI33")+3*INDIRECT("AQ33")+4*INDIRECT("AY33")+5*INDIRECT("BG33")+6*INDIRECT("BO33")</f>
        <v>0</v>
      </c>
      <c r="CL33" s="1">
        <v>0</v>
      </c>
      <c r="CM33" s="1">
        <f ca="1">INDIRECT("T33")+2*INDIRECT("U33")+3*INDIRECT("V33")+4*INDIRECT("W33")+5*INDIRECT("X33")+6*INDIRECT("Y33")+7*INDIRECT("Z33")+8*INDIRECT("AA33")</f>
        <v>0</v>
      </c>
      <c r="CN33" s="1">
        <v>0</v>
      </c>
      <c r="CO33" s="1">
        <f ca="1">INDIRECT("AB33")+2*INDIRECT("AC33")+3*INDIRECT("AD33")+4*INDIRECT("AE33")+5*INDIRECT("AF33")+6*INDIRECT("AG33")+7*INDIRECT("AH33")+8*INDIRECT("AI33")</f>
        <v>390</v>
      </c>
      <c r="CP33" s="1">
        <v>390</v>
      </c>
      <c r="CQ33" s="1">
        <f ca="1">INDIRECT("AJ33")+2*INDIRECT("AK33")+3*INDIRECT("AL33")+4*INDIRECT("AM33")+5*INDIRECT("AN33")+6*INDIRECT("AO33")+7*INDIRECT("AP33")+8*INDIRECT("AQ33")</f>
        <v>0</v>
      </c>
      <c r="CR33" s="1">
        <v>0</v>
      </c>
      <c r="CS33" s="1">
        <f ca="1">INDIRECT("AR33")+2*INDIRECT("AS33")+3*INDIRECT("AT33")+4*INDIRECT("AU33")+5*INDIRECT("AV33")+6*INDIRECT("AW33")+7*INDIRECT("AX33")+8*INDIRECT("AY33")</f>
        <v>60</v>
      </c>
      <c r="CT33" s="1">
        <v>60</v>
      </c>
      <c r="CU33" s="1">
        <f ca="1">INDIRECT("AZ33")+2*INDIRECT("BA33")+3*INDIRECT("BB33")+4*INDIRECT("BC33")+5*INDIRECT("BD33")+6*INDIRECT("BE33")+7*INDIRECT("BF33")+8*INDIRECT("BG33")</f>
        <v>0</v>
      </c>
      <c r="CV33" s="1">
        <v>0</v>
      </c>
      <c r="CW33" s="1">
        <f ca="1">INDIRECT("BH33")+2*INDIRECT("BI33")+3*INDIRECT("BJ33")+4*INDIRECT("BK33")+5*INDIRECT("BL33")+6*INDIRECT("BM33")+7*INDIRECT("BN33")+8*INDIRECT("BO33")</f>
        <v>0</v>
      </c>
      <c r="CX33" s="1">
        <v>0</v>
      </c>
    </row>
    <row r="34" spans="1:102" ht="11.25">
      <c r="A34" s="1" t="s">
        <v>0</v>
      </c>
      <c r="B34" s="1" t="s">
        <v>0</v>
      </c>
      <c r="C34" s="1" t="s">
        <v>34</v>
      </c>
      <c r="D34" s="1" t="s">
        <v>35</v>
      </c>
      <c r="E34" s="1" t="s">
        <v>3</v>
      </c>
      <c r="F34" s="7">
        <f ca="1">INDIRECT("T34")+INDIRECT("AB34")+INDIRECT("AJ34")+INDIRECT("AR34")+INDIRECT("AZ34")+INDIRECT("BH34")</f>
        <v>0</v>
      </c>
      <c r="G34" s="6">
        <f ca="1">INDIRECT("U34")+INDIRECT("AC34")+INDIRECT("AK34")+INDIRECT("AS34")+INDIRECT("BA34")+INDIRECT("BI34")</f>
        <v>0</v>
      </c>
      <c r="H34" s="6">
        <f ca="1">INDIRECT("V34")+INDIRECT("AD34")+INDIRECT("AL34")+INDIRECT("AT34")+INDIRECT("BB34")+INDIRECT("BJ34")</f>
        <v>0</v>
      </c>
      <c r="I34" s="6">
        <f ca="1">INDIRECT("W34")+INDIRECT("AE34")+INDIRECT("AM34")+INDIRECT("AU34")+INDIRECT("BC34")+INDIRECT("BK34")</f>
        <v>0</v>
      </c>
      <c r="J34" s="6">
        <f ca="1">INDIRECT("X34")+INDIRECT("AF34")+INDIRECT("AN34")+INDIRECT("AV34")+INDIRECT("BD34")+INDIRECT("BL34")</f>
        <v>398</v>
      </c>
      <c r="K34" s="6">
        <f ca="1">INDIRECT("Y34")+INDIRECT("AG34")+INDIRECT("AO34")+INDIRECT("AW34")+INDIRECT("BE34")+INDIRECT("BM34")</f>
        <v>0</v>
      </c>
      <c r="L34" s="6">
        <f ca="1">INDIRECT("Z34")+INDIRECT("AH34")+INDIRECT("AP34")+INDIRECT("AX34")+INDIRECT("BF34")+INDIRECT("BN34")</f>
        <v>0</v>
      </c>
      <c r="M34" s="6">
        <f ca="1">INDIRECT("AA34")+INDIRECT("AI34")+INDIRECT("AQ34")+INDIRECT("AY34")+INDIRECT("BG34")+INDIRECT("BO34")</f>
        <v>0</v>
      </c>
      <c r="N34" s="7">
        <f ca="1">INDIRECT("T34")+INDIRECT("U34")+INDIRECT("V34")+INDIRECT("W34")+INDIRECT("X34")+INDIRECT("Y34")+INDIRECT("Z34")+INDIRECT("AA34")</f>
        <v>0</v>
      </c>
      <c r="O34" s="6">
        <f ca="1">INDIRECT("AB34")+INDIRECT("AC34")+INDIRECT("AD34")+INDIRECT("AE34")+INDIRECT("AF34")+INDIRECT("AG34")+INDIRECT("AH34")+INDIRECT("AI34")</f>
        <v>398</v>
      </c>
      <c r="P34" s="6">
        <f ca="1">INDIRECT("AJ34")+INDIRECT("AK34")+INDIRECT("AL34")+INDIRECT("AM34")+INDIRECT("AN34")+INDIRECT("AO34")+INDIRECT("AP34")+INDIRECT("AQ34")</f>
        <v>0</v>
      </c>
      <c r="Q34" s="6">
        <f ca="1">INDIRECT("AR34")+INDIRECT("AS34")+INDIRECT("AT34")+INDIRECT("AU34")+INDIRECT("AV34")+INDIRECT("AW34")+INDIRECT("AX34")+INDIRECT("AY34")</f>
        <v>0</v>
      </c>
      <c r="R34" s="6">
        <f ca="1">INDIRECT("AZ34")+INDIRECT("BA34")+INDIRECT("BB34")+INDIRECT("BC34")+INDIRECT("BD34")+INDIRECT("BE34")+INDIRECT("BF34")+INDIRECT("BG34")</f>
        <v>0</v>
      </c>
      <c r="S34" s="6">
        <f ca="1">INDIRECT("BH34")+INDIRECT("BI34")+INDIRECT("BJ34")+INDIRECT("BK34")+INDIRECT("BL34")+INDIRECT("BM34")+INDIRECT("BN34")+INDIRECT("BO34")</f>
        <v>0</v>
      </c>
      <c r="T34" s="28"/>
      <c r="U34" s="29"/>
      <c r="V34" s="29"/>
      <c r="W34" s="29"/>
      <c r="X34" s="29"/>
      <c r="Y34" s="29"/>
      <c r="Z34" s="29"/>
      <c r="AA34" s="29"/>
      <c r="AB34" s="28"/>
      <c r="AC34" s="29"/>
      <c r="AD34" s="29"/>
      <c r="AE34" s="29"/>
      <c r="AF34" s="29">
        <v>398</v>
      </c>
      <c r="AG34" s="29"/>
      <c r="AH34" s="29"/>
      <c r="AI34" s="29"/>
      <c r="AJ34" s="28"/>
      <c r="AK34" s="29"/>
      <c r="AL34" s="29"/>
      <c r="AM34" s="29"/>
      <c r="AN34" s="29"/>
      <c r="AO34" s="29"/>
      <c r="AP34" s="29"/>
      <c r="AQ34" s="29"/>
      <c r="AR34" s="28"/>
      <c r="AS34" s="29"/>
      <c r="AT34" s="29"/>
      <c r="AU34" s="29"/>
      <c r="AV34" s="29"/>
      <c r="AW34" s="29"/>
      <c r="AX34" s="29"/>
      <c r="AY34" s="29"/>
      <c r="AZ34" s="28"/>
      <c r="BA34" s="29"/>
      <c r="BB34" s="29"/>
      <c r="BC34" s="29"/>
      <c r="BD34" s="29"/>
      <c r="BE34" s="29"/>
      <c r="BF34" s="29"/>
      <c r="BG34" s="29"/>
      <c r="BH34" s="28"/>
      <c r="BI34" s="29"/>
      <c r="BJ34" s="29"/>
      <c r="BK34" s="29"/>
      <c r="BL34" s="29"/>
      <c r="BM34" s="29"/>
      <c r="BN34" s="29"/>
      <c r="BO34" s="29"/>
      <c r="BP34" s="9">
        <v>0</v>
      </c>
      <c r="BQ34" s="1" t="s">
        <v>3</v>
      </c>
      <c r="BR34" s="1" t="s">
        <v>0</v>
      </c>
      <c r="BS34" s="1" t="s">
        <v>0</v>
      </c>
      <c r="BT34" s="1" t="s">
        <v>0</v>
      </c>
      <c r="BU34" s="1" t="s">
        <v>0</v>
      </c>
      <c r="BW34" s="1">
        <f ca="1">INDIRECT("T34")+2*INDIRECT("AB34")+3*INDIRECT("AJ34")+4*INDIRECT("AR34")+5*INDIRECT("AZ34")+6*INDIRECT("BH34")</f>
        <v>0</v>
      </c>
      <c r="BX34" s="1">
        <v>0</v>
      </c>
      <c r="BY34" s="1">
        <f ca="1">INDIRECT("U34")+2*INDIRECT("AC34")+3*INDIRECT("AK34")+4*INDIRECT("AS34")+5*INDIRECT("BA34")+6*INDIRECT("BI34")</f>
        <v>0</v>
      </c>
      <c r="BZ34" s="1">
        <v>0</v>
      </c>
      <c r="CA34" s="1">
        <f ca="1">INDIRECT("V34")+2*INDIRECT("AD34")+3*INDIRECT("AL34")+4*INDIRECT("AT34")+5*INDIRECT("BB34")+6*INDIRECT("BJ34")</f>
        <v>0</v>
      </c>
      <c r="CB34" s="1">
        <v>0</v>
      </c>
      <c r="CC34" s="1">
        <f ca="1">INDIRECT("W34")+2*INDIRECT("AE34")+3*INDIRECT("AM34")+4*INDIRECT("AU34")+5*INDIRECT("BC34")+6*INDIRECT("BK34")</f>
        <v>0</v>
      </c>
      <c r="CD34" s="1">
        <v>0</v>
      </c>
      <c r="CE34" s="1">
        <f ca="1">INDIRECT("X34")+2*INDIRECT("AF34")+3*INDIRECT("AN34")+4*INDIRECT("AV34")+5*INDIRECT("BD34")+6*INDIRECT("BL34")</f>
        <v>796</v>
      </c>
      <c r="CF34" s="1">
        <v>796</v>
      </c>
      <c r="CG34" s="1">
        <f ca="1">INDIRECT("Y34")+2*INDIRECT("AG34")+3*INDIRECT("AO34")+4*INDIRECT("AW34")+5*INDIRECT("BE34")+6*INDIRECT("BM34")</f>
        <v>0</v>
      </c>
      <c r="CH34" s="1">
        <v>0</v>
      </c>
      <c r="CI34" s="1">
        <f ca="1">INDIRECT("Z34")+2*INDIRECT("AH34")+3*INDIRECT("AP34")+4*INDIRECT("AX34")+5*INDIRECT("BF34")+6*INDIRECT("BN34")</f>
        <v>0</v>
      </c>
      <c r="CJ34" s="1">
        <v>0</v>
      </c>
      <c r="CK34" s="1">
        <f ca="1">INDIRECT("AA34")+2*INDIRECT("AI34")+3*INDIRECT("AQ34")+4*INDIRECT("AY34")+5*INDIRECT("BG34")+6*INDIRECT("BO34")</f>
        <v>0</v>
      </c>
      <c r="CL34" s="1">
        <v>0</v>
      </c>
      <c r="CM34" s="1">
        <f ca="1">INDIRECT("T34")+2*INDIRECT("U34")+3*INDIRECT("V34")+4*INDIRECT("W34")+5*INDIRECT("X34")+6*INDIRECT("Y34")+7*INDIRECT("Z34")+8*INDIRECT("AA34")</f>
        <v>0</v>
      </c>
      <c r="CN34" s="1">
        <v>0</v>
      </c>
      <c r="CO34" s="1">
        <f ca="1">INDIRECT("AB34")+2*INDIRECT("AC34")+3*INDIRECT("AD34")+4*INDIRECT("AE34")+5*INDIRECT("AF34")+6*INDIRECT("AG34")+7*INDIRECT("AH34")+8*INDIRECT("AI34")</f>
        <v>1990</v>
      </c>
      <c r="CP34" s="1">
        <v>1990</v>
      </c>
      <c r="CQ34" s="1">
        <f ca="1">INDIRECT("AJ34")+2*INDIRECT("AK34")+3*INDIRECT("AL34")+4*INDIRECT("AM34")+5*INDIRECT("AN34")+6*INDIRECT("AO34")+7*INDIRECT("AP34")+8*INDIRECT("AQ34")</f>
        <v>0</v>
      </c>
      <c r="CR34" s="1">
        <v>0</v>
      </c>
      <c r="CS34" s="1">
        <f ca="1">INDIRECT("AR34")+2*INDIRECT("AS34")+3*INDIRECT("AT34")+4*INDIRECT("AU34")+5*INDIRECT("AV34")+6*INDIRECT("AW34")+7*INDIRECT("AX34")+8*INDIRECT("AY34")</f>
        <v>0</v>
      </c>
      <c r="CT34" s="1">
        <v>0</v>
      </c>
      <c r="CU34" s="1">
        <f ca="1">INDIRECT("AZ34")+2*INDIRECT("BA34")+3*INDIRECT("BB34")+4*INDIRECT("BC34")+5*INDIRECT("BD34")+6*INDIRECT("BE34")+7*INDIRECT("BF34")+8*INDIRECT("BG34")</f>
        <v>0</v>
      </c>
      <c r="CV34" s="1">
        <v>0</v>
      </c>
      <c r="CW34" s="1">
        <f ca="1">INDIRECT("BH34")+2*INDIRECT("BI34")+3*INDIRECT("BJ34")+4*INDIRECT("BK34")+5*INDIRECT("BL34")+6*INDIRECT("BM34")+7*INDIRECT("BN34")+8*INDIRECT("BO34")</f>
        <v>0</v>
      </c>
      <c r="CX34" s="1">
        <v>0</v>
      </c>
    </row>
    <row r="35" spans="1:102" ht="11.25">
      <c r="A35" s="25"/>
      <c r="B35" s="25"/>
      <c r="C35" s="27" t="s">
        <v>75</v>
      </c>
      <c r="D35" s="26" t="s">
        <v>0</v>
      </c>
      <c r="E35" s="1" t="s">
        <v>36</v>
      </c>
      <c r="F35" s="7">
        <f ca="1">INDIRECT("T35")+INDIRECT("AB35")+INDIRECT("AJ35")+INDIRECT("AR35")+INDIRECT("AZ35")+INDIRECT("BH35")</f>
        <v>0</v>
      </c>
      <c r="G35" s="6">
        <f ca="1">INDIRECT("U35")+INDIRECT("AC35")+INDIRECT("AK35")+INDIRECT("AS35")+INDIRECT("BA35")+INDIRECT("BI35")</f>
        <v>202</v>
      </c>
      <c r="H35" s="6">
        <f ca="1">INDIRECT("V35")+INDIRECT("AD35")+INDIRECT("AL35")+INDIRECT("AT35")+INDIRECT("BB35")+INDIRECT("BJ35")</f>
        <v>0</v>
      </c>
      <c r="I35" s="6">
        <f ca="1">INDIRECT("W35")+INDIRECT("AE35")+INDIRECT("AM35")+INDIRECT("AU35")+INDIRECT("BC35")+INDIRECT("BK35")</f>
        <v>0</v>
      </c>
      <c r="J35" s="6">
        <f ca="1">INDIRECT("X35")+INDIRECT("AF35")+INDIRECT("AN35")+INDIRECT("AV35")+INDIRECT("BD35")+INDIRECT("BL35")</f>
        <v>0</v>
      </c>
      <c r="K35" s="6">
        <f ca="1">INDIRECT("Y35")+INDIRECT("AG35")+INDIRECT("AO35")+INDIRECT("AW35")+INDIRECT("BE35")+INDIRECT("BM35")</f>
        <v>0</v>
      </c>
      <c r="L35" s="6">
        <f ca="1">INDIRECT("Z35")+INDIRECT("AH35")+INDIRECT("AP35")+INDIRECT("AX35")+INDIRECT("BF35")+INDIRECT("BN35")</f>
        <v>0</v>
      </c>
      <c r="M35" s="6">
        <f ca="1">INDIRECT("AA35")+INDIRECT("AI35")+INDIRECT("AQ35")+INDIRECT("AY35")+INDIRECT("BG35")+INDIRECT("BO35")</f>
        <v>0</v>
      </c>
      <c r="N35" s="7">
        <f ca="1">INDIRECT("T35")+INDIRECT("U35")+INDIRECT("V35")+INDIRECT("W35")+INDIRECT("X35")+INDIRECT("Y35")+INDIRECT("Z35")+INDIRECT("AA35")</f>
        <v>0</v>
      </c>
      <c r="O35" s="6">
        <f ca="1">INDIRECT("AB35")+INDIRECT("AC35")+INDIRECT("AD35")+INDIRECT("AE35")+INDIRECT("AF35")+INDIRECT("AG35")+INDIRECT("AH35")+INDIRECT("AI35")</f>
        <v>202</v>
      </c>
      <c r="P35" s="6">
        <f ca="1">INDIRECT("AJ35")+INDIRECT("AK35")+INDIRECT("AL35")+INDIRECT("AM35")+INDIRECT("AN35")+INDIRECT("AO35")+INDIRECT("AP35")+INDIRECT("AQ35")</f>
        <v>0</v>
      </c>
      <c r="Q35" s="6">
        <f ca="1">INDIRECT("AR35")+INDIRECT("AS35")+INDIRECT("AT35")+INDIRECT("AU35")+INDIRECT("AV35")+INDIRECT("AW35")+INDIRECT("AX35")+INDIRECT("AY35")</f>
        <v>0</v>
      </c>
      <c r="R35" s="6">
        <f ca="1">INDIRECT("AZ35")+INDIRECT("BA35")+INDIRECT("BB35")+INDIRECT("BC35")+INDIRECT("BD35")+INDIRECT("BE35")+INDIRECT("BF35")+INDIRECT("BG35")</f>
        <v>0</v>
      </c>
      <c r="S35" s="6">
        <f ca="1">INDIRECT("BH35")+INDIRECT("BI35")+INDIRECT("BJ35")+INDIRECT("BK35")+INDIRECT("BL35")+INDIRECT("BM35")+INDIRECT("BN35")+INDIRECT("BO35")</f>
        <v>0</v>
      </c>
      <c r="T35" s="28"/>
      <c r="U35" s="29"/>
      <c r="V35" s="29"/>
      <c r="W35" s="29"/>
      <c r="X35" s="29"/>
      <c r="Y35" s="29"/>
      <c r="Z35" s="29"/>
      <c r="AA35" s="29"/>
      <c r="AB35" s="28"/>
      <c r="AC35" s="29">
        <v>202</v>
      </c>
      <c r="AD35" s="29"/>
      <c r="AE35" s="29"/>
      <c r="AF35" s="29"/>
      <c r="AG35" s="29"/>
      <c r="AH35" s="29"/>
      <c r="AI35" s="29"/>
      <c r="AJ35" s="28"/>
      <c r="AK35" s="29"/>
      <c r="AL35" s="29"/>
      <c r="AM35" s="29"/>
      <c r="AN35" s="29"/>
      <c r="AO35" s="29"/>
      <c r="AP35" s="29"/>
      <c r="AQ35" s="29"/>
      <c r="AR35" s="28"/>
      <c r="AS35" s="29"/>
      <c r="AT35" s="29"/>
      <c r="AU35" s="29"/>
      <c r="AV35" s="29"/>
      <c r="AW35" s="29"/>
      <c r="AX35" s="29"/>
      <c r="AY35" s="29"/>
      <c r="AZ35" s="28"/>
      <c r="BA35" s="29"/>
      <c r="BB35" s="29"/>
      <c r="BC35" s="29"/>
      <c r="BD35" s="29"/>
      <c r="BE35" s="29"/>
      <c r="BF35" s="29"/>
      <c r="BG35" s="29"/>
      <c r="BH35" s="28"/>
      <c r="BI35" s="29"/>
      <c r="BJ35" s="29"/>
      <c r="BK35" s="29"/>
      <c r="BL35" s="29"/>
      <c r="BM35" s="29"/>
      <c r="BN35" s="29"/>
      <c r="BO35" s="29"/>
      <c r="BP35" s="9">
        <v>0</v>
      </c>
      <c r="BQ35" s="1" t="s">
        <v>0</v>
      </c>
      <c r="BR35" s="1" t="s">
        <v>0</v>
      </c>
      <c r="BS35" s="1" t="s">
        <v>0</v>
      </c>
      <c r="BT35" s="1" t="s">
        <v>0</v>
      </c>
      <c r="BU35" s="1" t="s">
        <v>0</v>
      </c>
      <c r="BW35" s="1">
        <f ca="1">INDIRECT("T35")+2*INDIRECT("AB35")+3*INDIRECT("AJ35")+4*INDIRECT("AR35")+5*INDIRECT("AZ35")+6*INDIRECT("BH35")</f>
        <v>0</v>
      </c>
      <c r="BX35" s="1">
        <v>0</v>
      </c>
      <c r="BY35" s="1">
        <f ca="1">INDIRECT("U35")+2*INDIRECT("AC35")+3*INDIRECT("AK35")+4*INDIRECT("AS35")+5*INDIRECT("BA35")+6*INDIRECT("BI35")</f>
        <v>404</v>
      </c>
      <c r="BZ35" s="1">
        <v>404</v>
      </c>
      <c r="CA35" s="1">
        <f ca="1">INDIRECT("V35")+2*INDIRECT("AD35")+3*INDIRECT("AL35")+4*INDIRECT("AT35")+5*INDIRECT("BB35")+6*INDIRECT("BJ35")</f>
        <v>0</v>
      </c>
      <c r="CB35" s="1">
        <v>0</v>
      </c>
      <c r="CC35" s="1">
        <f ca="1">INDIRECT("W35")+2*INDIRECT("AE35")+3*INDIRECT("AM35")+4*INDIRECT("AU35")+5*INDIRECT("BC35")+6*INDIRECT("BK35")</f>
        <v>0</v>
      </c>
      <c r="CD35" s="1">
        <v>0</v>
      </c>
      <c r="CE35" s="1">
        <f ca="1">INDIRECT("X35")+2*INDIRECT("AF35")+3*INDIRECT("AN35")+4*INDIRECT("AV35")+5*INDIRECT("BD35")+6*INDIRECT("BL35")</f>
        <v>0</v>
      </c>
      <c r="CF35" s="1">
        <v>0</v>
      </c>
      <c r="CG35" s="1">
        <f ca="1">INDIRECT("Y35")+2*INDIRECT("AG35")+3*INDIRECT("AO35")+4*INDIRECT("AW35")+5*INDIRECT("BE35")+6*INDIRECT("BM35")</f>
        <v>0</v>
      </c>
      <c r="CH35" s="1">
        <v>0</v>
      </c>
      <c r="CI35" s="1">
        <f ca="1">INDIRECT("Z35")+2*INDIRECT("AH35")+3*INDIRECT("AP35")+4*INDIRECT("AX35")+5*INDIRECT("BF35")+6*INDIRECT("BN35")</f>
        <v>0</v>
      </c>
      <c r="CJ35" s="1">
        <v>0</v>
      </c>
      <c r="CK35" s="1">
        <f ca="1">INDIRECT("AA35")+2*INDIRECT("AI35")+3*INDIRECT("AQ35")+4*INDIRECT("AY35")+5*INDIRECT("BG35")+6*INDIRECT("BO35")</f>
        <v>0</v>
      </c>
      <c r="CL35" s="1">
        <v>0</v>
      </c>
      <c r="CM35" s="1">
        <f ca="1">INDIRECT("T35")+2*INDIRECT("U35")+3*INDIRECT("V35")+4*INDIRECT("W35")+5*INDIRECT("X35")+6*INDIRECT("Y35")+7*INDIRECT("Z35")+8*INDIRECT("AA35")</f>
        <v>0</v>
      </c>
      <c r="CN35" s="1">
        <v>0</v>
      </c>
      <c r="CO35" s="1">
        <f ca="1">INDIRECT("AB35")+2*INDIRECT("AC35")+3*INDIRECT("AD35")+4*INDIRECT("AE35")+5*INDIRECT("AF35")+6*INDIRECT("AG35")+7*INDIRECT("AH35")+8*INDIRECT("AI35")</f>
        <v>404</v>
      </c>
      <c r="CP35" s="1">
        <v>404</v>
      </c>
      <c r="CQ35" s="1">
        <f ca="1">INDIRECT("AJ35")+2*INDIRECT("AK35")+3*INDIRECT("AL35")+4*INDIRECT("AM35")+5*INDIRECT("AN35")+6*INDIRECT("AO35")+7*INDIRECT("AP35")+8*INDIRECT("AQ35")</f>
        <v>0</v>
      </c>
      <c r="CR35" s="1">
        <v>0</v>
      </c>
      <c r="CS35" s="1">
        <f ca="1">INDIRECT("AR35")+2*INDIRECT("AS35")+3*INDIRECT("AT35")+4*INDIRECT("AU35")+5*INDIRECT("AV35")+6*INDIRECT("AW35")+7*INDIRECT("AX35")+8*INDIRECT("AY35")</f>
        <v>0</v>
      </c>
      <c r="CT35" s="1">
        <v>0</v>
      </c>
      <c r="CU35" s="1">
        <f ca="1">INDIRECT("AZ35")+2*INDIRECT("BA35")+3*INDIRECT("BB35")+4*INDIRECT("BC35")+5*INDIRECT("BD35")+6*INDIRECT("BE35")+7*INDIRECT("BF35")+8*INDIRECT("BG35")</f>
        <v>0</v>
      </c>
      <c r="CV35" s="1">
        <v>0</v>
      </c>
      <c r="CW35" s="1">
        <f ca="1">INDIRECT("BH35")+2*INDIRECT("BI35")+3*INDIRECT("BJ35")+4*INDIRECT("BK35")+5*INDIRECT("BL35")+6*INDIRECT("BM35")+7*INDIRECT("BN35")+8*INDIRECT("BO35")</f>
        <v>0</v>
      </c>
      <c r="CX35" s="1">
        <v>0</v>
      </c>
    </row>
    <row r="36" spans="1:102" ht="11.25">
      <c r="A36" s="1" t="s">
        <v>0</v>
      </c>
      <c r="B36" s="1" t="s">
        <v>0</v>
      </c>
      <c r="C36" s="1" t="s">
        <v>0</v>
      </c>
      <c r="D36" s="1" t="s">
        <v>0</v>
      </c>
      <c r="E36" s="1" t="s">
        <v>37</v>
      </c>
      <c r="F36" s="7">
        <f ca="1">INDIRECT("T36")+INDIRECT("AB36")+INDIRECT("AJ36")+INDIRECT("AR36")+INDIRECT("AZ36")+INDIRECT("BH36")</f>
        <v>150</v>
      </c>
      <c r="G36" s="6">
        <f ca="1">INDIRECT("U36")+INDIRECT("AC36")+INDIRECT("AK36")+INDIRECT("AS36")+INDIRECT("BA36")+INDIRECT("BI36")</f>
        <v>0</v>
      </c>
      <c r="H36" s="6">
        <f ca="1">INDIRECT("V36")+INDIRECT("AD36")+INDIRECT("AL36")+INDIRECT("AT36")+INDIRECT("BB36")+INDIRECT("BJ36")</f>
        <v>0</v>
      </c>
      <c r="I36" s="6">
        <f ca="1">INDIRECT("W36")+INDIRECT("AE36")+INDIRECT("AM36")+INDIRECT("AU36")+INDIRECT("BC36")+INDIRECT("BK36")</f>
        <v>0</v>
      </c>
      <c r="J36" s="6">
        <f ca="1">INDIRECT("X36")+INDIRECT("AF36")+INDIRECT("AN36")+INDIRECT("AV36")+INDIRECT("BD36")+INDIRECT("BL36")</f>
        <v>0</v>
      </c>
      <c r="K36" s="6">
        <f ca="1">INDIRECT("Y36")+INDIRECT("AG36")+INDIRECT("AO36")+INDIRECT("AW36")+INDIRECT("BE36")+INDIRECT("BM36")</f>
        <v>0</v>
      </c>
      <c r="L36" s="6">
        <f ca="1">INDIRECT("Z36")+INDIRECT("AH36")+INDIRECT("AP36")+INDIRECT("AX36")+INDIRECT("BF36")+INDIRECT("BN36")</f>
        <v>0</v>
      </c>
      <c r="M36" s="6">
        <f ca="1">INDIRECT("AA36")+INDIRECT("AI36")+INDIRECT("AQ36")+INDIRECT("AY36")+INDIRECT("BG36")+INDIRECT("BO36")</f>
        <v>0</v>
      </c>
      <c r="N36" s="7">
        <f ca="1">INDIRECT("T36")+INDIRECT("U36")+INDIRECT("V36")+INDIRECT("W36")+INDIRECT("X36")+INDIRECT("Y36")+INDIRECT("Z36")+INDIRECT("AA36")</f>
        <v>35</v>
      </c>
      <c r="O36" s="6">
        <f ca="1">INDIRECT("AB36")+INDIRECT("AC36")+INDIRECT("AD36")+INDIRECT("AE36")+INDIRECT("AF36")+INDIRECT("AG36")+INDIRECT("AH36")+INDIRECT("AI36")</f>
        <v>0</v>
      </c>
      <c r="P36" s="6">
        <f ca="1">INDIRECT("AJ36")+INDIRECT("AK36")+INDIRECT("AL36")+INDIRECT("AM36")+INDIRECT("AN36")+INDIRECT("AO36")+INDIRECT("AP36")+INDIRECT("AQ36")</f>
        <v>75</v>
      </c>
      <c r="Q36" s="6">
        <f ca="1">INDIRECT("AR36")+INDIRECT("AS36")+INDIRECT("AT36")+INDIRECT("AU36")+INDIRECT("AV36")+INDIRECT("AW36")+INDIRECT("AX36")+INDIRECT("AY36")</f>
        <v>40</v>
      </c>
      <c r="R36" s="6">
        <f ca="1">INDIRECT("AZ36")+INDIRECT("BA36")+INDIRECT("BB36")+INDIRECT("BC36")+INDIRECT("BD36")+INDIRECT("BE36")+INDIRECT("BF36")+INDIRECT("BG36")</f>
        <v>0</v>
      </c>
      <c r="S36" s="6">
        <f ca="1">INDIRECT("BH36")+INDIRECT("BI36")+INDIRECT("BJ36")+INDIRECT("BK36")+INDIRECT("BL36")+INDIRECT("BM36")+INDIRECT("BN36")+INDIRECT("BO36")</f>
        <v>0</v>
      </c>
      <c r="T36" s="28">
        <v>35</v>
      </c>
      <c r="U36" s="29"/>
      <c r="V36" s="29"/>
      <c r="W36" s="29"/>
      <c r="X36" s="29"/>
      <c r="Y36" s="29"/>
      <c r="Z36" s="29"/>
      <c r="AA36" s="29"/>
      <c r="AB36" s="28"/>
      <c r="AC36" s="29"/>
      <c r="AD36" s="29"/>
      <c r="AE36" s="29"/>
      <c r="AF36" s="29"/>
      <c r="AG36" s="29"/>
      <c r="AH36" s="29"/>
      <c r="AI36" s="29"/>
      <c r="AJ36" s="28">
        <v>75</v>
      </c>
      <c r="AK36" s="29"/>
      <c r="AL36" s="29"/>
      <c r="AM36" s="29"/>
      <c r="AN36" s="29"/>
      <c r="AO36" s="29"/>
      <c r="AP36" s="29"/>
      <c r="AQ36" s="29"/>
      <c r="AR36" s="28">
        <v>40</v>
      </c>
      <c r="AS36" s="29"/>
      <c r="AT36" s="29"/>
      <c r="AU36" s="29"/>
      <c r="AV36" s="29"/>
      <c r="AW36" s="29"/>
      <c r="AX36" s="29"/>
      <c r="AY36" s="29"/>
      <c r="AZ36" s="28"/>
      <c r="BA36" s="29"/>
      <c r="BB36" s="29"/>
      <c r="BC36" s="29"/>
      <c r="BD36" s="29"/>
      <c r="BE36" s="29"/>
      <c r="BF36" s="29"/>
      <c r="BG36" s="29"/>
      <c r="BH36" s="28"/>
      <c r="BI36" s="29"/>
      <c r="BJ36" s="29"/>
      <c r="BK36" s="29"/>
      <c r="BL36" s="29"/>
      <c r="BM36" s="29"/>
      <c r="BN36" s="29"/>
      <c r="BO36" s="29"/>
      <c r="BP36" s="9">
        <v>0</v>
      </c>
      <c r="BQ36" s="1" t="s">
        <v>0</v>
      </c>
      <c r="BR36" s="1" t="s">
        <v>0</v>
      </c>
      <c r="BS36" s="1" t="s">
        <v>0</v>
      </c>
      <c r="BT36" s="1" t="s">
        <v>0</v>
      </c>
      <c r="BU36" s="1" t="s">
        <v>0</v>
      </c>
      <c r="BW36" s="1">
        <f ca="1">INDIRECT("T36")+2*INDIRECT("AB36")+3*INDIRECT("AJ36")+4*INDIRECT("AR36")+5*INDIRECT("AZ36")+6*INDIRECT("BH36")</f>
        <v>420</v>
      </c>
      <c r="BX36" s="1">
        <v>420</v>
      </c>
      <c r="BY36" s="1">
        <f ca="1">INDIRECT("U36")+2*INDIRECT("AC36")+3*INDIRECT("AK36")+4*INDIRECT("AS36")+5*INDIRECT("BA36")+6*INDIRECT("BI36")</f>
        <v>0</v>
      </c>
      <c r="BZ36" s="1">
        <v>0</v>
      </c>
      <c r="CA36" s="1">
        <f ca="1">INDIRECT("V36")+2*INDIRECT("AD36")+3*INDIRECT("AL36")+4*INDIRECT("AT36")+5*INDIRECT("BB36")+6*INDIRECT("BJ36")</f>
        <v>0</v>
      </c>
      <c r="CB36" s="1">
        <v>0</v>
      </c>
      <c r="CC36" s="1">
        <f ca="1">INDIRECT("W36")+2*INDIRECT("AE36")+3*INDIRECT("AM36")+4*INDIRECT("AU36")+5*INDIRECT("BC36")+6*INDIRECT("BK36")</f>
        <v>0</v>
      </c>
      <c r="CD36" s="1">
        <v>0</v>
      </c>
      <c r="CE36" s="1">
        <f ca="1">INDIRECT("X36")+2*INDIRECT("AF36")+3*INDIRECT("AN36")+4*INDIRECT("AV36")+5*INDIRECT("BD36")+6*INDIRECT("BL36")</f>
        <v>0</v>
      </c>
      <c r="CF36" s="1">
        <v>0</v>
      </c>
      <c r="CG36" s="1">
        <f ca="1">INDIRECT("Y36")+2*INDIRECT("AG36")+3*INDIRECT("AO36")+4*INDIRECT("AW36")+5*INDIRECT("BE36")+6*INDIRECT("BM36")</f>
        <v>0</v>
      </c>
      <c r="CH36" s="1">
        <v>0</v>
      </c>
      <c r="CI36" s="1">
        <f ca="1">INDIRECT("Z36")+2*INDIRECT("AH36")+3*INDIRECT("AP36")+4*INDIRECT("AX36")+5*INDIRECT("BF36")+6*INDIRECT("BN36")</f>
        <v>0</v>
      </c>
      <c r="CJ36" s="1">
        <v>0</v>
      </c>
      <c r="CK36" s="1">
        <f ca="1">INDIRECT("AA36")+2*INDIRECT("AI36")+3*INDIRECT("AQ36")+4*INDIRECT("AY36")+5*INDIRECT("BG36")+6*INDIRECT("BO36")</f>
        <v>0</v>
      </c>
      <c r="CL36" s="1">
        <v>0</v>
      </c>
      <c r="CM36" s="1">
        <f ca="1">INDIRECT("T36")+2*INDIRECT("U36")+3*INDIRECT("V36")+4*INDIRECT("W36")+5*INDIRECT("X36")+6*INDIRECT("Y36")+7*INDIRECT("Z36")+8*INDIRECT("AA36")</f>
        <v>35</v>
      </c>
      <c r="CN36" s="1">
        <v>35</v>
      </c>
      <c r="CO36" s="1">
        <f ca="1">INDIRECT("AB36")+2*INDIRECT("AC36")+3*INDIRECT("AD36")+4*INDIRECT("AE36")+5*INDIRECT("AF36")+6*INDIRECT("AG36")+7*INDIRECT("AH36")+8*INDIRECT("AI36")</f>
        <v>0</v>
      </c>
      <c r="CP36" s="1">
        <v>0</v>
      </c>
      <c r="CQ36" s="1">
        <f ca="1">INDIRECT("AJ36")+2*INDIRECT("AK36")+3*INDIRECT("AL36")+4*INDIRECT("AM36")+5*INDIRECT("AN36")+6*INDIRECT("AO36")+7*INDIRECT("AP36")+8*INDIRECT("AQ36")</f>
        <v>75</v>
      </c>
      <c r="CR36" s="1">
        <v>75</v>
      </c>
      <c r="CS36" s="1">
        <f ca="1">INDIRECT("AR36")+2*INDIRECT("AS36")+3*INDIRECT("AT36")+4*INDIRECT("AU36")+5*INDIRECT("AV36")+6*INDIRECT("AW36")+7*INDIRECT("AX36")+8*INDIRECT("AY36")</f>
        <v>40</v>
      </c>
      <c r="CT36" s="1">
        <v>40</v>
      </c>
      <c r="CU36" s="1">
        <f ca="1">INDIRECT("AZ36")+2*INDIRECT("BA36")+3*INDIRECT("BB36")+4*INDIRECT("BC36")+5*INDIRECT("BD36")+6*INDIRECT("BE36")+7*INDIRECT("BF36")+8*INDIRECT("BG36")</f>
        <v>0</v>
      </c>
      <c r="CV36" s="1">
        <v>0</v>
      </c>
      <c r="CW36" s="1">
        <f ca="1">INDIRECT("BH36")+2*INDIRECT("BI36")+3*INDIRECT("BJ36")+4*INDIRECT("BK36")+5*INDIRECT("BL36")+6*INDIRECT("BM36")+7*INDIRECT("BN36")+8*INDIRECT("BO36")</f>
        <v>0</v>
      </c>
      <c r="CX36" s="1">
        <v>0</v>
      </c>
    </row>
    <row r="37" spans="1:73" ht="11.25">
      <c r="A37" s="1" t="s">
        <v>0</v>
      </c>
      <c r="B37" s="1" t="s">
        <v>0</v>
      </c>
      <c r="C37" s="1" t="s">
        <v>0</v>
      </c>
      <c r="D37" s="1" t="s">
        <v>0</v>
      </c>
      <c r="E37" s="1" t="s">
        <v>6</v>
      </c>
      <c r="F37" s="7">
        <f>SUM(F33:F36)</f>
        <v>600</v>
      </c>
      <c r="G37" s="6">
        <f>SUM(G33:G36)</f>
        <v>202</v>
      </c>
      <c r="H37" s="6">
        <f>SUM(H33:H36)</f>
        <v>0</v>
      </c>
      <c r="I37" s="6">
        <f>SUM(I33:I36)</f>
        <v>0</v>
      </c>
      <c r="J37" s="6">
        <f>SUM(J33:J36)</f>
        <v>398</v>
      </c>
      <c r="K37" s="6">
        <f>SUM(K33:K36)</f>
        <v>0</v>
      </c>
      <c r="L37" s="6">
        <f>SUM(L33:L36)</f>
        <v>0</v>
      </c>
      <c r="M37" s="6">
        <f>SUM(M33:M36)</f>
        <v>0</v>
      </c>
      <c r="N37" s="7">
        <f>SUM(N33:N36)</f>
        <v>35</v>
      </c>
      <c r="O37" s="6">
        <f>SUM(O33:O36)</f>
        <v>990</v>
      </c>
      <c r="P37" s="6">
        <f>SUM(P33:P36)</f>
        <v>75</v>
      </c>
      <c r="Q37" s="6">
        <f>SUM(Q33:Q36)</f>
        <v>100</v>
      </c>
      <c r="R37" s="6">
        <f>SUM(R33:R36)</f>
        <v>0</v>
      </c>
      <c r="S37" s="6">
        <f>SUM(S33:S36)</f>
        <v>0</v>
      </c>
      <c r="T37" s="8"/>
      <c r="U37" s="5"/>
      <c r="V37" s="5"/>
      <c r="W37" s="5"/>
      <c r="X37" s="5"/>
      <c r="Y37" s="5"/>
      <c r="Z37" s="5"/>
      <c r="AA37" s="5"/>
      <c r="AB37" s="8"/>
      <c r="AC37" s="5"/>
      <c r="AD37" s="5"/>
      <c r="AE37" s="5"/>
      <c r="AF37" s="5"/>
      <c r="AG37" s="5"/>
      <c r="AH37" s="5"/>
      <c r="AI37" s="5"/>
      <c r="AJ37" s="8"/>
      <c r="AK37" s="5"/>
      <c r="AL37" s="5"/>
      <c r="AM37" s="5"/>
      <c r="AN37" s="5"/>
      <c r="AO37" s="5"/>
      <c r="AP37" s="5"/>
      <c r="AQ37" s="5"/>
      <c r="AR37" s="8"/>
      <c r="AS37" s="5"/>
      <c r="AT37" s="5"/>
      <c r="AU37" s="5"/>
      <c r="AV37" s="5"/>
      <c r="AW37" s="5"/>
      <c r="AX37" s="5"/>
      <c r="AY37" s="5"/>
      <c r="AZ37" s="8"/>
      <c r="BA37" s="5"/>
      <c r="BB37" s="5"/>
      <c r="BC37" s="5"/>
      <c r="BD37" s="5"/>
      <c r="BE37" s="5"/>
      <c r="BF37" s="5"/>
      <c r="BG37" s="5"/>
      <c r="BH37" s="8"/>
      <c r="BI37" s="5"/>
      <c r="BJ37" s="5"/>
      <c r="BK37" s="5"/>
      <c r="BL37" s="5"/>
      <c r="BM37" s="5"/>
      <c r="BN37" s="5"/>
      <c r="BO37" s="5"/>
      <c r="BP37" s="9">
        <v>0</v>
      </c>
      <c r="BQ37" s="1" t="s">
        <v>0</v>
      </c>
      <c r="BR37" s="1" t="s">
        <v>0</v>
      </c>
      <c r="BS37" s="1" t="s">
        <v>0</v>
      </c>
      <c r="BT37" s="1" t="s">
        <v>0</v>
      </c>
      <c r="BU37" s="1" t="s">
        <v>0</v>
      </c>
    </row>
    <row r="38" spans="3:73" ht="11.25">
      <c r="C38" s="1" t="s">
        <v>0</v>
      </c>
      <c r="D38" s="1" t="s">
        <v>0</v>
      </c>
      <c r="E38" s="1" t="s">
        <v>0</v>
      </c>
      <c r="F38" s="7"/>
      <c r="G38" s="6"/>
      <c r="H38" s="6"/>
      <c r="I38" s="6"/>
      <c r="J38" s="6"/>
      <c r="K38" s="6"/>
      <c r="L38" s="6"/>
      <c r="M38" s="6"/>
      <c r="N38" s="7"/>
      <c r="O38" s="6"/>
      <c r="P38" s="6"/>
      <c r="Q38" s="6"/>
      <c r="R38" s="6"/>
      <c r="S38" s="6"/>
      <c r="T38" s="8"/>
      <c r="U38" s="5"/>
      <c r="V38" s="5"/>
      <c r="W38" s="5"/>
      <c r="X38" s="5"/>
      <c r="Y38" s="5"/>
      <c r="Z38" s="5"/>
      <c r="AA38" s="5"/>
      <c r="AB38" s="8"/>
      <c r="AC38" s="5"/>
      <c r="AD38" s="5"/>
      <c r="AE38" s="5"/>
      <c r="AF38" s="5"/>
      <c r="AG38" s="5"/>
      <c r="AH38" s="5"/>
      <c r="AI38" s="5"/>
      <c r="AJ38" s="8"/>
      <c r="AK38" s="5"/>
      <c r="AL38" s="5"/>
      <c r="AM38" s="5"/>
      <c r="AN38" s="5"/>
      <c r="AO38" s="5"/>
      <c r="AP38" s="5"/>
      <c r="AQ38" s="5"/>
      <c r="AR38" s="8"/>
      <c r="AS38" s="5"/>
      <c r="AT38" s="5"/>
      <c r="AU38" s="5"/>
      <c r="AV38" s="5"/>
      <c r="AW38" s="5"/>
      <c r="AX38" s="5"/>
      <c r="AY38" s="5"/>
      <c r="AZ38" s="8"/>
      <c r="BA38" s="5"/>
      <c r="BB38" s="5"/>
      <c r="BC38" s="5"/>
      <c r="BD38" s="5"/>
      <c r="BE38" s="5"/>
      <c r="BF38" s="5"/>
      <c r="BG38" s="5"/>
      <c r="BH38" s="8"/>
      <c r="BI38" s="5"/>
      <c r="BJ38" s="5"/>
      <c r="BK38" s="5"/>
      <c r="BL38" s="5"/>
      <c r="BM38" s="5"/>
      <c r="BN38" s="5"/>
      <c r="BO38" s="5"/>
      <c r="BP38" s="9"/>
      <c r="BT38" s="1" t="s">
        <v>0</v>
      </c>
      <c r="BU38" s="1" t="s">
        <v>0</v>
      </c>
    </row>
    <row r="39" spans="1:102" ht="11.25">
      <c r="A39" s="30" t="s">
        <v>1</v>
      </c>
      <c r="B39" s="31" t="str">
        <f>HYPERLINK("http://www.dot.ca.gov/hq/transprog/stip2004/ff_sheets/03-9725b.xls","9725B")</f>
        <v>9725B</v>
      </c>
      <c r="C39" s="30" t="s">
        <v>38</v>
      </c>
      <c r="D39" s="30" t="s">
        <v>24</v>
      </c>
      <c r="E39" s="30" t="s">
        <v>3</v>
      </c>
      <c r="F39" s="32">
        <f ca="1">INDIRECT("T39")+INDIRECT("AB39")+INDIRECT("AJ39")+INDIRECT("AR39")+INDIRECT("AZ39")+INDIRECT("BH39")</f>
        <v>0</v>
      </c>
      <c r="G39" s="33">
        <f ca="1">INDIRECT("U39")+INDIRECT("AC39")+INDIRECT("AK39")+INDIRECT("AS39")+INDIRECT("BA39")+INDIRECT("BI39")</f>
        <v>1450</v>
      </c>
      <c r="H39" s="33">
        <f ca="1">INDIRECT("V39")+INDIRECT("AD39")+INDIRECT("AL39")+INDIRECT("AT39")+INDIRECT("BB39")+INDIRECT("BJ39")</f>
        <v>0</v>
      </c>
      <c r="I39" s="33">
        <f ca="1">INDIRECT("W39")+INDIRECT("AE39")+INDIRECT("AM39")+INDIRECT("AU39")+INDIRECT("BC39")+INDIRECT("BK39")</f>
        <v>4447</v>
      </c>
      <c r="J39" s="33">
        <f ca="1">INDIRECT("X39")+INDIRECT("AF39")+INDIRECT("AN39")+INDIRECT("AV39")+INDIRECT("BD39")+INDIRECT("BL39")</f>
        <v>0</v>
      </c>
      <c r="K39" s="33">
        <f ca="1">INDIRECT("Y39")+INDIRECT("AG39")+INDIRECT("AO39")+INDIRECT("AW39")+INDIRECT("BE39")+INDIRECT("BM39")</f>
        <v>0</v>
      </c>
      <c r="L39" s="33">
        <f ca="1">INDIRECT("Z39")+INDIRECT("AH39")+INDIRECT("AP39")+INDIRECT("AX39")+INDIRECT("BF39")+INDIRECT("BN39")</f>
        <v>0</v>
      </c>
      <c r="M39" s="33">
        <f ca="1">INDIRECT("AA39")+INDIRECT("AI39")+INDIRECT("AQ39")+INDIRECT("AY39")+INDIRECT("BG39")+INDIRECT("BO39")</f>
        <v>0</v>
      </c>
      <c r="N39" s="32">
        <f ca="1">INDIRECT("T39")+INDIRECT("U39")+INDIRECT("V39")+INDIRECT("W39")+INDIRECT("X39")+INDIRECT("Y39")+INDIRECT("Z39")+INDIRECT("AA39")</f>
        <v>1350</v>
      </c>
      <c r="O39" s="33">
        <f ca="1">INDIRECT("AB39")+INDIRECT("AC39")+INDIRECT("AD39")+INDIRECT("AE39")+INDIRECT("AF39")+INDIRECT("AG39")+INDIRECT("AH39")+INDIRECT("AI39")</f>
        <v>2247</v>
      </c>
      <c r="P39" s="33">
        <f ca="1">INDIRECT("AJ39")+INDIRECT("AK39")+INDIRECT("AL39")+INDIRECT("AM39")+INDIRECT("AN39")+INDIRECT("AO39")+INDIRECT("AP39")+INDIRECT("AQ39")</f>
        <v>0</v>
      </c>
      <c r="Q39" s="33">
        <f ca="1">INDIRECT("AR39")+INDIRECT("AS39")+INDIRECT("AT39")+INDIRECT("AU39")+INDIRECT("AV39")+INDIRECT("AW39")+INDIRECT("AX39")+INDIRECT("AY39")</f>
        <v>0</v>
      </c>
      <c r="R39" s="33">
        <f ca="1">INDIRECT("AZ39")+INDIRECT("BA39")+INDIRECT("BB39")+INDIRECT("BC39")+INDIRECT("BD39")+INDIRECT("BE39")+INDIRECT("BF39")+INDIRECT("BG39")</f>
        <v>100</v>
      </c>
      <c r="S39" s="33">
        <f ca="1">INDIRECT("BH39")+INDIRECT("BI39")+INDIRECT("BJ39")+INDIRECT("BK39")+INDIRECT("BL39")+INDIRECT("BM39")+INDIRECT("BN39")+INDIRECT("BO39")</f>
        <v>2200</v>
      </c>
      <c r="T39" s="34"/>
      <c r="U39" s="35">
        <v>1350</v>
      </c>
      <c r="V39" s="35"/>
      <c r="W39" s="35"/>
      <c r="X39" s="35"/>
      <c r="Y39" s="35"/>
      <c r="Z39" s="35"/>
      <c r="AA39" s="35"/>
      <c r="AB39" s="34"/>
      <c r="AC39" s="35"/>
      <c r="AD39" s="35"/>
      <c r="AE39" s="35">
        <v>2247</v>
      </c>
      <c r="AF39" s="35"/>
      <c r="AG39" s="35"/>
      <c r="AH39" s="35"/>
      <c r="AI39" s="35"/>
      <c r="AJ39" s="34"/>
      <c r="AK39" s="35"/>
      <c r="AL39" s="35"/>
      <c r="AM39" s="35"/>
      <c r="AN39" s="35"/>
      <c r="AO39" s="35"/>
      <c r="AP39" s="35"/>
      <c r="AQ39" s="35"/>
      <c r="AR39" s="34"/>
      <c r="AS39" s="35"/>
      <c r="AT39" s="35"/>
      <c r="AU39" s="35"/>
      <c r="AV39" s="35"/>
      <c r="AW39" s="35"/>
      <c r="AX39" s="35"/>
      <c r="AY39" s="35"/>
      <c r="AZ39" s="34"/>
      <c r="BA39" s="35">
        <v>100</v>
      </c>
      <c r="BB39" s="35"/>
      <c r="BC39" s="35"/>
      <c r="BD39" s="35"/>
      <c r="BE39" s="35"/>
      <c r="BF39" s="35"/>
      <c r="BG39" s="35"/>
      <c r="BH39" s="34"/>
      <c r="BI39" s="35"/>
      <c r="BJ39" s="35"/>
      <c r="BK39" s="35">
        <v>2200</v>
      </c>
      <c r="BL39" s="35"/>
      <c r="BM39" s="35"/>
      <c r="BN39" s="35"/>
      <c r="BO39" s="36"/>
      <c r="BP39" s="9">
        <v>10700000238</v>
      </c>
      <c r="BQ39" s="1" t="s">
        <v>3</v>
      </c>
      <c r="BR39" s="1" t="s">
        <v>0</v>
      </c>
      <c r="BS39" s="1" t="s">
        <v>0</v>
      </c>
      <c r="BT39" s="1" t="s">
        <v>0</v>
      </c>
      <c r="BU39" s="1" t="s">
        <v>26</v>
      </c>
      <c r="BW39" s="1">
        <f ca="1">INDIRECT("T39")+2*INDIRECT("AB39")+3*INDIRECT("AJ39")+4*INDIRECT("AR39")+5*INDIRECT("AZ39")+6*INDIRECT("BH39")</f>
        <v>0</v>
      </c>
      <c r="BX39" s="1">
        <v>0</v>
      </c>
      <c r="BY39" s="1">
        <f ca="1">INDIRECT("U39")+2*INDIRECT("AC39")+3*INDIRECT("AK39")+4*INDIRECT("AS39")+5*INDIRECT("BA39")+6*INDIRECT("BI39")</f>
        <v>1850</v>
      </c>
      <c r="BZ39" s="1">
        <v>1850</v>
      </c>
      <c r="CA39" s="1">
        <f ca="1">INDIRECT("V39")+2*INDIRECT("AD39")+3*INDIRECT("AL39")+4*INDIRECT("AT39")+5*INDIRECT("BB39")+6*INDIRECT("BJ39")</f>
        <v>0</v>
      </c>
      <c r="CB39" s="1">
        <v>0</v>
      </c>
      <c r="CC39" s="1">
        <f ca="1">INDIRECT("W39")+2*INDIRECT("AE39")+3*INDIRECT("AM39")+4*INDIRECT("AU39")+5*INDIRECT("BC39")+6*INDIRECT("BK39")</f>
        <v>17694</v>
      </c>
      <c r="CD39" s="1">
        <v>17694</v>
      </c>
      <c r="CE39" s="1">
        <f ca="1">INDIRECT("X39")+2*INDIRECT("AF39")+3*INDIRECT("AN39")+4*INDIRECT("AV39")+5*INDIRECT("BD39")+6*INDIRECT("BL39")</f>
        <v>0</v>
      </c>
      <c r="CF39" s="1">
        <v>0</v>
      </c>
      <c r="CG39" s="1">
        <f ca="1">INDIRECT("Y39")+2*INDIRECT("AG39")+3*INDIRECT("AO39")+4*INDIRECT("AW39")+5*INDIRECT("BE39")+6*INDIRECT("BM39")</f>
        <v>0</v>
      </c>
      <c r="CH39" s="1">
        <v>0</v>
      </c>
      <c r="CI39" s="1">
        <f ca="1">INDIRECT("Z39")+2*INDIRECT("AH39")+3*INDIRECT("AP39")+4*INDIRECT("AX39")+5*INDIRECT("BF39")+6*INDIRECT("BN39")</f>
        <v>0</v>
      </c>
      <c r="CJ39" s="1">
        <v>0</v>
      </c>
      <c r="CK39" s="1">
        <f ca="1">INDIRECT("AA39")+2*INDIRECT("AI39")+3*INDIRECT("AQ39")+4*INDIRECT("AY39")+5*INDIRECT("BG39")+6*INDIRECT("BO39")</f>
        <v>0</v>
      </c>
      <c r="CL39" s="1">
        <v>0</v>
      </c>
      <c r="CM39" s="1">
        <f ca="1">INDIRECT("T39")+2*INDIRECT("U39")+3*INDIRECT("V39")+4*INDIRECT("W39")+5*INDIRECT("X39")+6*INDIRECT("Y39")+7*INDIRECT("Z39")+8*INDIRECT("AA39")</f>
        <v>2700</v>
      </c>
      <c r="CN39" s="1">
        <v>2700</v>
      </c>
      <c r="CO39" s="1">
        <f ca="1">INDIRECT("AB39")+2*INDIRECT("AC39")+3*INDIRECT("AD39")+4*INDIRECT("AE39")+5*INDIRECT("AF39")+6*INDIRECT("AG39")+7*INDIRECT("AH39")+8*INDIRECT("AI39")</f>
        <v>8988</v>
      </c>
      <c r="CP39" s="1">
        <v>8988</v>
      </c>
      <c r="CQ39" s="1">
        <f ca="1">INDIRECT("AJ39")+2*INDIRECT("AK39")+3*INDIRECT("AL39")+4*INDIRECT("AM39")+5*INDIRECT("AN39")+6*INDIRECT("AO39")+7*INDIRECT("AP39")+8*INDIRECT("AQ39")</f>
        <v>0</v>
      </c>
      <c r="CR39" s="1">
        <v>0</v>
      </c>
      <c r="CS39" s="1">
        <f ca="1">INDIRECT("AR39")+2*INDIRECT("AS39")+3*INDIRECT("AT39")+4*INDIRECT("AU39")+5*INDIRECT("AV39")+6*INDIRECT("AW39")+7*INDIRECT("AX39")+8*INDIRECT("AY39")</f>
        <v>0</v>
      </c>
      <c r="CT39" s="1">
        <v>0</v>
      </c>
      <c r="CU39" s="1">
        <f ca="1">INDIRECT("AZ39")+2*INDIRECT("BA39")+3*INDIRECT("BB39")+4*INDIRECT("BC39")+5*INDIRECT("BD39")+6*INDIRECT("BE39")+7*INDIRECT("BF39")+8*INDIRECT("BG39")</f>
        <v>200</v>
      </c>
      <c r="CV39" s="1">
        <v>200</v>
      </c>
      <c r="CW39" s="1">
        <f ca="1">INDIRECT("BH39")+2*INDIRECT("BI39")+3*INDIRECT("BJ39")+4*INDIRECT("BK39")+5*INDIRECT("BL39")+6*INDIRECT("BM39")+7*INDIRECT("BN39")+8*INDIRECT("BO39")</f>
        <v>8800</v>
      </c>
      <c r="CX39" s="1">
        <v>8800</v>
      </c>
    </row>
    <row r="40" spans="1:102" ht="11.25">
      <c r="A40" s="1" t="s">
        <v>0</v>
      </c>
      <c r="B40" s="1" t="s">
        <v>39</v>
      </c>
      <c r="C40" s="1" t="s">
        <v>40</v>
      </c>
      <c r="D40" s="1" t="s">
        <v>41</v>
      </c>
      <c r="E40" s="1" t="s">
        <v>30</v>
      </c>
      <c r="F40" s="7">
        <f ca="1">INDIRECT("T40")+INDIRECT("AB40")+INDIRECT("AJ40")+INDIRECT("AR40")+INDIRECT("AZ40")+INDIRECT("BH40")</f>
        <v>0</v>
      </c>
      <c r="G40" s="6">
        <f ca="1">INDIRECT("U40")+INDIRECT("AC40")+INDIRECT("AK40")+INDIRECT("AS40")+INDIRECT("BA40")+INDIRECT("BI40")</f>
        <v>0</v>
      </c>
      <c r="H40" s="6">
        <f ca="1">INDIRECT("V40")+INDIRECT("AD40")+INDIRECT("AL40")+INDIRECT("AT40")+INDIRECT("BB40")+INDIRECT("BJ40")</f>
        <v>0</v>
      </c>
      <c r="I40" s="6">
        <f ca="1">INDIRECT("W40")+INDIRECT("AE40")+INDIRECT("AM40")+INDIRECT("AU40")+INDIRECT("BC40")+INDIRECT("BK40")</f>
        <v>5250</v>
      </c>
      <c r="J40" s="6">
        <f ca="1">INDIRECT("X40")+INDIRECT("AF40")+INDIRECT("AN40")+INDIRECT("AV40")+INDIRECT("BD40")+INDIRECT("BL40")</f>
        <v>0</v>
      </c>
      <c r="K40" s="6">
        <f ca="1">INDIRECT("Y40")+INDIRECT("AG40")+INDIRECT("AO40")+INDIRECT("AW40")+INDIRECT("BE40")+INDIRECT("BM40")</f>
        <v>0</v>
      </c>
      <c r="L40" s="6">
        <f ca="1">INDIRECT("Z40")+INDIRECT("AH40")+INDIRECT("AP40")+INDIRECT("AX40")+INDIRECT("BF40")+INDIRECT("BN40")</f>
        <v>0</v>
      </c>
      <c r="M40" s="6">
        <f ca="1">INDIRECT("AA40")+INDIRECT("AI40")+INDIRECT("AQ40")+INDIRECT("AY40")+INDIRECT("BG40")+INDIRECT("BO40")</f>
        <v>0</v>
      </c>
      <c r="N40" s="7">
        <f ca="1">INDIRECT("T40")+INDIRECT("U40")+INDIRECT("V40")+INDIRECT("W40")+INDIRECT("X40")+INDIRECT("Y40")+INDIRECT("Z40")+INDIRECT("AA40")</f>
        <v>0</v>
      </c>
      <c r="O40" s="6">
        <f ca="1">INDIRECT("AB40")+INDIRECT("AC40")+INDIRECT("AD40")+INDIRECT("AE40")+INDIRECT("AF40")+INDIRECT("AG40")+INDIRECT("AH40")+INDIRECT("AI40")</f>
        <v>5250</v>
      </c>
      <c r="P40" s="6">
        <f ca="1">INDIRECT("AJ40")+INDIRECT("AK40")+INDIRECT("AL40")+INDIRECT("AM40")+INDIRECT("AN40")+INDIRECT("AO40")+INDIRECT("AP40")+INDIRECT("AQ40")</f>
        <v>0</v>
      </c>
      <c r="Q40" s="6">
        <f ca="1">INDIRECT("AR40")+INDIRECT("AS40")+INDIRECT("AT40")+INDIRECT("AU40")+INDIRECT("AV40")+INDIRECT("AW40")+INDIRECT("AX40")+INDIRECT("AY40")</f>
        <v>0</v>
      </c>
      <c r="R40" s="6">
        <f ca="1">INDIRECT("AZ40")+INDIRECT("BA40")+INDIRECT("BB40")+INDIRECT("BC40")+INDIRECT("BD40")+INDIRECT("BE40")+INDIRECT("BF40")+INDIRECT("BG40")</f>
        <v>0</v>
      </c>
      <c r="S40" s="6">
        <f ca="1">INDIRECT("BH40")+INDIRECT("BI40")+INDIRECT("BJ40")+INDIRECT("BK40")+INDIRECT("BL40")+INDIRECT("BM40")+INDIRECT("BN40")+INDIRECT("BO40")</f>
        <v>0</v>
      </c>
      <c r="T40" s="28"/>
      <c r="U40" s="29"/>
      <c r="V40" s="29"/>
      <c r="W40" s="29"/>
      <c r="X40" s="29"/>
      <c r="Y40" s="29"/>
      <c r="Z40" s="29"/>
      <c r="AA40" s="29"/>
      <c r="AB40" s="28"/>
      <c r="AC40" s="29"/>
      <c r="AD40" s="29"/>
      <c r="AE40" s="29">
        <v>5250</v>
      </c>
      <c r="AF40" s="29"/>
      <c r="AG40" s="29"/>
      <c r="AH40" s="29"/>
      <c r="AI40" s="29"/>
      <c r="AJ40" s="28"/>
      <c r="AK40" s="29"/>
      <c r="AL40" s="29"/>
      <c r="AM40" s="29"/>
      <c r="AN40" s="29"/>
      <c r="AO40" s="29"/>
      <c r="AP40" s="29"/>
      <c r="AQ40" s="29"/>
      <c r="AR40" s="28"/>
      <c r="AS40" s="29"/>
      <c r="AT40" s="29"/>
      <c r="AU40" s="29"/>
      <c r="AV40" s="29"/>
      <c r="AW40" s="29"/>
      <c r="AX40" s="29"/>
      <c r="AY40" s="29"/>
      <c r="AZ40" s="28"/>
      <c r="BA40" s="29"/>
      <c r="BB40" s="29"/>
      <c r="BC40" s="29"/>
      <c r="BD40" s="29"/>
      <c r="BE40" s="29"/>
      <c r="BF40" s="29"/>
      <c r="BG40" s="29"/>
      <c r="BH40" s="28"/>
      <c r="BI40" s="29"/>
      <c r="BJ40" s="29"/>
      <c r="BK40" s="29"/>
      <c r="BL40" s="29"/>
      <c r="BM40" s="29"/>
      <c r="BN40" s="29"/>
      <c r="BO40" s="29"/>
      <c r="BP40" s="9">
        <v>0</v>
      </c>
      <c r="BQ40" s="1" t="s">
        <v>0</v>
      </c>
      <c r="BR40" s="1" t="s">
        <v>0</v>
      </c>
      <c r="BS40" s="1" t="s">
        <v>0</v>
      </c>
      <c r="BT40" s="1" t="s">
        <v>0</v>
      </c>
      <c r="BU40" s="1" t="s">
        <v>0</v>
      </c>
      <c r="BW40" s="1">
        <f ca="1">INDIRECT("T40")+2*INDIRECT("AB40")+3*INDIRECT("AJ40")+4*INDIRECT("AR40")+5*INDIRECT("AZ40")+6*INDIRECT("BH40")</f>
        <v>0</v>
      </c>
      <c r="BX40" s="1">
        <v>0</v>
      </c>
      <c r="BY40" s="1">
        <f ca="1">INDIRECT("U40")+2*INDIRECT("AC40")+3*INDIRECT("AK40")+4*INDIRECT("AS40")+5*INDIRECT("BA40")+6*INDIRECT("BI40")</f>
        <v>0</v>
      </c>
      <c r="BZ40" s="1">
        <v>0</v>
      </c>
      <c r="CA40" s="1">
        <f ca="1">INDIRECT("V40")+2*INDIRECT("AD40")+3*INDIRECT("AL40")+4*INDIRECT("AT40")+5*INDIRECT("BB40")+6*INDIRECT("BJ40")</f>
        <v>0</v>
      </c>
      <c r="CB40" s="1">
        <v>0</v>
      </c>
      <c r="CC40" s="1">
        <f ca="1">INDIRECT("W40")+2*INDIRECT("AE40")+3*INDIRECT("AM40")+4*INDIRECT("AU40")+5*INDIRECT("BC40")+6*INDIRECT("BK40")</f>
        <v>10500</v>
      </c>
      <c r="CD40" s="1">
        <v>10500</v>
      </c>
      <c r="CE40" s="1">
        <f ca="1">INDIRECT("X40")+2*INDIRECT("AF40")+3*INDIRECT("AN40")+4*INDIRECT("AV40")+5*INDIRECT("BD40")+6*INDIRECT("BL40")</f>
        <v>0</v>
      </c>
      <c r="CF40" s="1">
        <v>0</v>
      </c>
      <c r="CG40" s="1">
        <f ca="1">INDIRECT("Y40")+2*INDIRECT("AG40")+3*INDIRECT("AO40")+4*INDIRECT("AW40")+5*INDIRECT("BE40")+6*INDIRECT("BM40")</f>
        <v>0</v>
      </c>
      <c r="CH40" s="1">
        <v>0</v>
      </c>
      <c r="CI40" s="1">
        <f ca="1">INDIRECT("Z40")+2*INDIRECT("AH40")+3*INDIRECT("AP40")+4*INDIRECT("AX40")+5*INDIRECT("BF40")+6*INDIRECT("BN40")</f>
        <v>0</v>
      </c>
      <c r="CJ40" s="1">
        <v>0</v>
      </c>
      <c r="CK40" s="1">
        <f ca="1">INDIRECT("AA40")+2*INDIRECT("AI40")+3*INDIRECT("AQ40")+4*INDIRECT("AY40")+5*INDIRECT("BG40")+6*INDIRECT("BO40")</f>
        <v>0</v>
      </c>
      <c r="CL40" s="1">
        <v>0</v>
      </c>
      <c r="CM40" s="1">
        <f ca="1">INDIRECT("T40")+2*INDIRECT("U40")+3*INDIRECT("V40")+4*INDIRECT("W40")+5*INDIRECT("X40")+6*INDIRECT("Y40")+7*INDIRECT("Z40")+8*INDIRECT("AA40")</f>
        <v>0</v>
      </c>
      <c r="CN40" s="1">
        <v>0</v>
      </c>
      <c r="CO40" s="1">
        <f ca="1">INDIRECT("AB40")+2*INDIRECT("AC40")+3*INDIRECT("AD40")+4*INDIRECT("AE40")+5*INDIRECT("AF40")+6*INDIRECT("AG40")+7*INDIRECT("AH40")+8*INDIRECT("AI40")</f>
        <v>21000</v>
      </c>
      <c r="CP40" s="1">
        <v>21000</v>
      </c>
      <c r="CQ40" s="1">
        <f ca="1">INDIRECT("AJ40")+2*INDIRECT("AK40")+3*INDIRECT("AL40")+4*INDIRECT("AM40")+5*INDIRECT("AN40")+6*INDIRECT("AO40")+7*INDIRECT("AP40")+8*INDIRECT("AQ40")</f>
        <v>0</v>
      </c>
      <c r="CR40" s="1">
        <v>0</v>
      </c>
      <c r="CS40" s="1">
        <f ca="1">INDIRECT("AR40")+2*INDIRECT("AS40")+3*INDIRECT("AT40")+4*INDIRECT("AU40")+5*INDIRECT("AV40")+6*INDIRECT("AW40")+7*INDIRECT("AX40")+8*INDIRECT("AY40")</f>
        <v>0</v>
      </c>
      <c r="CT40" s="1">
        <v>0</v>
      </c>
      <c r="CU40" s="1">
        <f ca="1">INDIRECT("AZ40")+2*INDIRECT("BA40")+3*INDIRECT("BB40")+4*INDIRECT("BC40")+5*INDIRECT("BD40")+6*INDIRECT("BE40")+7*INDIRECT("BF40")+8*INDIRECT("BG40")</f>
        <v>0</v>
      </c>
      <c r="CV40" s="1">
        <v>0</v>
      </c>
      <c r="CW40" s="1">
        <f ca="1">INDIRECT("BH40")+2*INDIRECT("BI40")+3*INDIRECT("BJ40")+4*INDIRECT("BK40")+5*INDIRECT("BL40")+6*INDIRECT("BM40")+7*INDIRECT("BN40")+8*INDIRECT("BO40")</f>
        <v>0</v>
      </c>
      <c r="CX40" s="1">
        <v>0</v>
      </c>
    </row>
    <row r="41" spans="1:73" ht="11.25">
      <c r="A41" s="25"/>
      <c r="B41" s="25"/>
      <c r="C41" s="27" t="s">
        <v>75</v>
      </c>
      <c r="D41" s="26" t="s">
        <v>0</v>
      </c>
      <c r="E41" s="1" t="s">
        <v>6</v>
      </c>
      <c r="F41" s="7">
        <f>SUM(F39:F40)</f>
        <v>0</v>
      </c>
      <c r="G41" s="6">
        <f>SUM(G39:G40)</f>
        <v>1450</v>
      </c>
      <c r="H41" s="6">
        <f>SUM(H39:H40)</f>
        <v>0</v>
      </c>
      <c r="I41" s="6">
        <f>SUM(I39:I40)</f>
        <v>9697</v>
      </c>
      <c r="J41" s="6">
        <f>SUM(J39:J40)</f>
        <v>0</v>
      </c>
      <c r="K41" s="6">
        <f>SUM(K39:K40)</f>
        <v>0</v>
      </c>
      <c r="L41" s="6">
        <f>SUM(L39:L40)</f>
        <v>0</v>
      </c>
      <c r="M41" s="6">
        <f>SUM(M39:M40)</f>
        <v>0</v>
      </c>
      <c r="N41" s="7">
        <f>SUM(N39:N40)</f>
        <v>1350</v>
      </c>
      <c r="O41" s="6">
        <f>SUM(O39:O40)</f>
        <v>7497</v>
      </c>
      <c r="P41" s="6">
        <f>SUM(P39:P40)</f>
        <v>0</v>
      </c>
      <c r="Q41" s="6">
        <f>SUM(Q39:Q40)</f>
        <v>0</v>
      </c>
      <c r="R41" s="6">
        <f>SUM(R39:R40)</f>
        <v>100</v>
      </c>
      <c r="S41" s="6">
        <f>SUM(S39:S40)</f>
        <v>2200</v>
      </c>
      <c r="T41" s="8"/>
      <c r="U41" s="5"/>
      <c r="V41" s="5"/>
      <c r="W41" s="5"/>
      <c r="X41" s="5"/>
      <c r="Y41" s="5"/>
      <c r="Z41" s="5"/>
      <c r="AA41" s="5"/>
      <c r="AB41" s="8"/>
      <c r="AC41" s="5"/>
      <c r="AD41" s="5"/>
      <c r="AE41" s="5"/>
      <c r="AF41" s="5"/>
      <c r="AG41" s="5"/>
      <c r="AH41" s="5"/>
      <c r="AI41" s="5"/>
      <c r="AJ41" s="8"/>
      <c r="AK41" s="5"/>
      <c r="AL41" s="5"/>
      <c r="AM41" s="5"/>
      <c r="AN41" s="5"/>
      <c r="AO41" s="5"/>
      <c r="AP41" s="5"/>
      <c r="AQ41" s="5"/>
      <c r="AR41" s="8"/>
      <c r="AS41" s="5"/>
      <c r="AT41" s="5"/>
      <c r="AU41" s="5"/>
      <c r="AV41" s="5"/>
      <c r="AW41" s="5"/>
      <c r="AX41" s="5"/>
      <c r="AY41" s="5"/>
      <c r="AZ41" s="8"/>
      <c r="BA41" s="5"/>
      <c r="BB41" s="5"/>
      <c r="BC41" s="5"/>
      <c r="BD41" s="5"/>
      <c r="BE41" s="5"/>
      <c r="BF41" s="5"/>
      <c r="BG41" s="5"/>
      <c r="BH41" s="8"/>
      <c r="BI41" s="5"/>
      <c r="BJ41" s="5"/>
      <c r="BK41" s="5"/>
      <c r="BL41" s="5"/>
      <c r="BM41" s="5"/>
      <c r="BN41" s="5"/>
      <c r="BO41" s="5"/>
      <c r="BP41" s="9">
        <v>0</v>
      </c>
      <c r="BQ41" s="1" t="s">
        <v>0</v>
      </c>
      <c r="BR41" s="1" t="s">
        <v>0</v>
      </c>
      <c r="BS41" s="1" t="s">
        <v>0</v>
      </c>
      <c r="BT41" s="1" t="s">
        <v>0</v>
      </c>
      <c r="BU41" s="1" t="s">
        <v>0</v>
      </c>
    </row>
    <row r="42" spans="3:73" ht="11.25">
      <c r="C42" s="1" t="s">
        <v>0</v>
      </c>
      <c r="D42" s="1" t="s">
        <v>0</v>
      </c>
      <c r="E42" s="1" t="s">
        <v>0</v>
      </c>
      <c r="F42" s="7"/>
      <c r="G42" s="6"/>
      <c r="H42" s="6"/>
      <c r="I42" s="6"/>
      <c r="J42" s="6"/>
      <c r="K42" s="6"/>
      <c r="L42" s="6"/>
      <c r="M42" s="6"/>
      <c r="N42" s="7"/>
      <c r="O42" s="6"/>
      <c r="P42" s="6"/>
      <c r="Q42" s="6"/>
      <c r="R42" s="6"/>
      <c r="S42" s="6"/>
      <c r="T42" s="8"/>
      <c r="U42" s="5"/>
      <c r="V42" s="5"/>
      <c r="W42" s="5"/>
      <c r="X42" s="5"/>
      <c r="Y42" s="5"/>
      <c r="Z42" s="5"/>
      <c r="AA42" s="5"/>
      <c r="AB42" s="8"/>
      <c r="AC42" s="5"/>
      <c r="AD42" s="5"/>
      <c r="AE42" s="5"/>
      <c r="AF42" s="5"/>
      <c r="AG42" s="5"/>
      <c r="AH42" s="5"/>
      <c r="AI42" s="5"/>
      <c r="AJ42" s="8"/>
      <c r="AK42" s="5"/>
      <c r="AL42" s="5"/>
      <c r="AM42" s="5"/>
      <c r="AN42" s="5"/>
      <c r="AO42" s="5"/>
      <c r="AP42" s="5"/>
      <c r="AQ42" s="5"/>
      <c r="AR42" s="8"/>
      <c r="AS42" s="5"/>
      <c r="AT42" s="5"/>
      <c r="AU42" s="5"/>
      <c r="AV42" s="5"/>
      <c r="AW42" s="5"/>
      <c r="AX42" s="5"/>
      <c r="AY42" s="5"/>
      <c r="AZ42" s="8"/>
      <c r="BA42" s="5"/>
      <c r="BB42" s="5"/>
      <c r="BC42" s="5"/>
      <c r="BD42" s="5"/>
      <c r="BE42" s="5"/>
      <c r="BF42" s="5"/>
      <c r="BG42" s="5"/>
      <c r="BH42" s="8"/>
      <c r="BI42" s="5"/>
      <c r="BJ42" s="5"/>
      <c r="BK42" s="5"/>
      <c r="BL42" s="5"/>
      <c r="BM42" s="5"/>
      <c r="BN42" s="5"/>
      <c r="BO42" s="5"/>
      <c r="BP42" s="9"/>
      <c r="BT42" s="1" t="s">
        <v>0</v>
      </c>
      <c r="BU42" s="1" t="s">
        <v>0</v>
      </c>
    </row>
    <row r="43" spans="1:102" ht="11.25">
      <c r="A43" s="30" t="s">
        <v>1</v>
      </c>
      <c r="B43" s="31" t="str">
        <f>HYPERLINK("http://www.dot.ca.gov/hq/transprog/stip2004/ff_sheets/03-b0364a.xls","B0364A")</f>
        <v>B0364A</v>
      </c>
      <c r="C43" s="30" t="s">
        <v>38</v>
      </c>
      <c r="D43" s="30" t="s">
        <v>24</v>
      </c>
      <c r="E43" s="30" t="s">
        <v>3</v>
      </c>
      <c r="F43" s="32">
        <f ca="1">INDIRECT("T43")+INDIRECT("AB43")+INDIRECT("AJ43")+INDIRECT("AR43")+INDIRECT("AZ43")+INDIRECT("BH43")</f>
        <v>0</v>
      </c>
      <c r="G43" s="33">
        <f ca="1">INDIRECT("U43")+INDIRECT("AC43")+INDIRECT("AK43")+INDIRECT("AS43")+INDIRECT("BA43")+INDIRECT("BI43")</f>
        <v>0</v>
      </c>
      <c r="H43" s="33">
        <f ca="1">INDIRECT("V43")+INDIRECT("AD43")+INDIRECT("AL43")+INDIRECT("AT43")+INDIRECT("BB43")+INDIRECT("BJ43")</f>
        <v>3000</v>
      </c>
      <c r="I43" s="33">
        <f ca="1">INDIRECT("W43")+INDIRECT("AE43")+INDIRECT("AM43")+INDIRECT("AU43")+INDIRECT("BC43")+INDIRECT("BK43")</f>
        <v>0</v>
      </c>
      <c r="J43" s="33">
        <f ca="1">INDIRECT("X43")+INDIRECT("AF43")+INDIRECT("AN43")+INDIRECT("AV43")+INDIRECT("BD43")+INDIRECT("BL43")</f>
        <v>0</v>
      </c>
      <c r="K43" s="33">
        <f ca="1">INDIRECT("Y43")+INDIRECT("AG43")+INDIRECT("AO43")+INDIRECT("AW43")+INDIRECT("BE43")+INDIRECT("BM43")</f>
        <v>0</v>
      </c>
      <c r="L43" s="33">
        <f ca="1">INDIRECT("Z43")+INDIRECT("AH43")+INDIRECT("AP43")+INDIRECT("AX43")+INDIRECT("BF43")+INDIRECT("BN43")</f>
        <v>0</v>
      </c>
      <c r="M43" s="33">
        <f ca="1">INDIRECT("AA43")+INDIRECT("AI43")+INDIRECT("AQ43")+INDIRECT("AY43")+INDIRECT("BG43")+INDIRECT("BO43")</f>
        <v>0</v>
      </c>
      <c r="N43" s="32">
        <f ca="1">INDIRECT("T43")+INDIRECT("U43")+INDIRECT("V43")+INDIRECT("W43")+INDIRECT("X43")+INDIRECT("Y43")+INDIRECT("Z43")+INDIRECT("AA43")</f>
        <v>0</v>
      </c>
      <c r="O43" s="33">
        <f ca="1">INDIRECT("AB43")+INDIRECT("AC43")+INDIRECT("AD43")+INDIRECT("AE43")+INDIRECT("AF43")+INDIRECT("AG43")+INDIRECT("AH43")+INDIRECT("AI43")</f>
        <v>0</v>
      </c>
      <c r="P43" s="33">
        <f ca="1">INDIRECT("AJ43")+INDIRECT("AK43")+INDIRECT("AL43")+INDIRECT("AM43")+INDIRECT("AN43")+INDIRECT("AO43")+INDIRECT("AP43")+INDIRECT("AQ43")</f>
        <v>0</v>
      </c>
      <c r="Q43" s="33">
        <f ca="1">INDIRECT("AR43")+INDIRECT("AS43")+INDIRECT("AT43")+INDIRECT("AU43")+INDIRECT("AV43")+INDIRECT("AW43")+INDIRECT("AX43")+INDIRECT("AY43")</f>
        <v>3000</v>
      </c>
      <c r="R43" s="33">
        <f ca="1">INDIRECT("AZ43")+INDIRECT("BA43")+INDIRECT("BB43")+INDIRECT("BC43")+INDIRECT("BD43")+INDIRECT("BE43")+INDIRECT("BF43")+INDIRECT("BG43")</f>
        <v>0</v>
      </c>
      <c r="S43" s="33">
        <f ca="1">INDIRECT("BH43")+INDIRECT("BI43")+INDIRECT("BJ43")+INDIRECT("BK43")+INDIRECT("BL43")+INDIRECT("BM43")+INDIRECT("BN43")+INDIRECT("BO43")</f>
        <v>0</v>
      </c>
      <c r="T43" s="34"/>
      <c r="U43" s="35"/>
      <c r="V43" s="35"/>
      <c r="W43" s="35"/>
      <c r="X43" s="35"/>
      <c r="Y43" s="35"/>
      <c r="Z43" s="35"/>
      <c r="AA43" s="35"/>
      <c r="AB43" s="34"/>
      <c r="AC43" s="35"/>
      <c r="AD43" s="35"/>
      <c r="AE43" s="35"/>
      <c r="AF43" s="35"/>
      <c r="AG43" s="35"/>
      <c r="AH43" s="35"/>
      <c r="AI43" s="35"/>
      <c r="AJ43" s="34"/>
      <c r="AK43" s="35"/>
      <c r="AL43" s="35"/>
      <c r="AM43" s="35"/>
      <c r="AN43" s="35"/>
      <c r="AO43" s="35"/>
      <c r="AP43" s="35"/>
      <c r="AQ43" s="35"/>
      <c r="AR43" s="34"/>
      <c r="AS43" s="35"/>
      <c r="AT43" s="35">
        <v>3000</v>
      </c>
      <c r="AU43" s="35"/>
      <c r="AV43" s="35"/>
      <c r="AW43" s="35"/>
      <c r="AX43" s="35"/>
      <c r="AY43" s="35"/>
      <c r="AZ43" s="34"/>
      <c r="BA43" s="35"/>
      <c r="BB43" s="35"/>
      <c r="BC43" s="35"/>
      <c r="BD43" s="35"/>
      <c r="BE43" s="35"/>
      <c r="BF43" s="35"/>
      <c r="BG43" s="35"/>
      <c r="BH43" s="34"/>
      <c r="BI43" s="35"/>
      <c r="BJ43" s="35"/>
      <c r="BK43" s="35"/>
      <c r="BL43" s="35"/>
      <c r="BM43" s="35"/>
      <c r="BN43" s="35"/>
      <c r="BO43" s="36"/>
      <c r="BP43" s="9">
        <v>10700000509</v>
      </c>
      <c r="BQ43" s="1" t="s">
        <v>3</v>
      </c>
      <c r="BR43" s="1" t="s">
        <v>0</v>
      </c>
      <c r="BS43" s="1" t="s">
        <v>0</v>
      </c>
      <c r="BT43" s="1" t="s">
        <v>0</v>
      </c>
      <c r="BU43" s="1" t="s">
        <v>26</v>
      </c>
      <c r="BW43" s="1">
        <f ca="1">INDIRECT("T43")+2*INDIRECT("AB43")+3*INDIRECT("AJ43")+4*INDIRECT("AR43")+5*INDIRECT("AZ43")+6*INDIRECT("BH43")</f>
        <v>0</v>
      </c>
      <c r="BX43" s="1">
        <v>0</v>
      </c>
      <c r="BY43" s="1">
        <f ca="1">INDIRECT("U43")+2*INDIRECT("AC43")+3*INDIRECT("AK43")+4*INDIRECT("AS43")+5*INDIRECT("BA43")+6*INDIRECT("BI43")</f>
        <v>0</v>
      </c>
      <c r="BZ43" s="1">
        <v>0</v>
      </c>
      <c r="CA43" s="1">
        <f ca="1">INDIRECT("V43")+2*INDIRECT("AD43")+3*INDIRECT("AL43")+4*INDIRECT("AT43")+5*INDIRECT("BB43")+6*INDIRECT("BJ43")</f>
        <v>12000</v>
      </c>
      <c r="CB43" s="1">
        <v>12000</v>
      </c>
      <c r="CC43" s="1">
        <f ca="1">INDIRECT("W43")+2*INDIRECT("AE43")+3*INDIRECT("AM43")+4*INDIRECT("AU43")+5*INDIRECT("BC43")+6*INDIRECT("BK43")</f>
        <v>0</v>
      </c>
      <c r="CD43" s="1">
        <v>0</v>
      </c>
      <c r="CE43" s="1">
        <f ca="1">INDIRECT("X43")+2*INDIRECT("AF43")+3*INDIRECT("AN43")+4*INDIRECT("AV43")+5*INDIRECT("BD43")+6*INDIRECT("BL43")</f>
        <v>0</v>
      </c>
      <c r="CF43" s="1">
        <v>0</v>
      </c>
      <c r="CG43" s="1">
        <f ca="1">INDIRECT("Y43")+2*INDIRECT("AG43")+3*INDIRECT("AO43")+4*INDIRECT("AW43")+5*INDIRECT("BE43")+6*INDIRECT("BM43")</f>
        <v>0</v>
      </c>
      <c r="CH43" s="1">
        <v>0</v>
      </c>
      <c r="CI43" s="1">
        <f ca="1">INDIRECT("Z43")+2*INDIRECT("AH43")+3*INDIRECT("AP43")+4*INDIRECT("AX43")+5*INDIRECT("BF43")+6*INDIRECT("BN43")</f>
        <v>0</v>
      </c>
      <c r="CJ43" s="1">
        <v>0</v>
      </c>
      <c r="CK43" s="1">
        <f ca="1">INDIRECT("AA43")+2*INDIRECT("AI43")+3*INDIRECT("AQ43")+4*INDIRECT("AY43")+5*INDIRECT("BG43")+6*INDIRECT("BO43")</f>
        <v>0</v>
      </c>
      <c r="CL43" s="1">
        <v>0</v>
      </c>
      <c r="CM43" s="1">
        <f ca="1">INDIRECT("T43")+2*INDIRECT("U43")+3*INDIRECT("V43")+4*INDIRECT("W43")+5*INDIRECT("X43")+6*INDIRECT("Y43")+7*INDIRECT("Z43")+8*INDIRECT("AA43")</f>
        <v>0</v>
      </c>
      <c r="CN43" s="1">
        <v>0</v>
      </c>
      <c r="CO43" s="1">
        <f ca="1">INDIRECT("AB43")+2*INDIRECT("AC43")+3*INDIRECT("AD43")+4*INDIRECT("AE43")+5*INDIRECT("AF43")+6*INDIRECT("AG43")+7*INDIRECT("AH43")+8*INDIRECT("AI43")</f>
        <v>0</v>
      </c>
      <c r="CP43" s="1">
        <v>0</v>
      </c>
      <c r="CQ43" s="1">
        <f ca="1">INDIRECT("AJ43")+2*INDIRECT("AK43")+3*INDIRECT("AL43")+4*INDIRECT("AM43")+5*INDIRECT("AN43")+6*INDIRECT("AO43")+7*INDIRECT("AP43")+8*INDIRECT("AQ43")</f>
        <v>0</v>
      </c>
      <c r="CR43" s="1">
        <v>0</v>
      </c>
      <c r="CS43" s="1">
        <f ca="1">INDIRECT("AR43")+2*INDIRECT("AS43")+3*INDIRECT("AT43")+4*INDIRECT("AU43")+5*INDIRECT("AV43")+6*INDIRECT("AW43")+7*INDIRECT("AX43")+8*INDIRECT("AY43")</f>
        <v>9000</v>
      </c>
      <c r="CT43" s="1">
        <v>9000</v>
      </c>
      <c r="CU43" s="1">
        <f ca="1">INDIRECT("AZ43")+2*INDIRECT("BA43")+3*INDIRECT("BB43")+4*INDIRECT("BC43")+5*INDIRECT("BD43")+6*INDIRECT("BE43")+7*INDIRECT("BF43")+8*INDIRECT("BG43")</f>
        <v>0</v>
      </c>
      <c r="CV43" s="1">
        <v>0</v>
      </c>
      <c r="CW43" s="1">
        <f ca="1">INDIRECT("BH43")+2*INDIRECT("BI43")+3*INDIRECT("BJ43")+4*INDIRECT("BK43")+5*INDIRECT("BL43")+6*INDIRECT("BM43")+7*INDIRECT("BN43")+8*INDIRECT("BO43")</f>
        <v>0</v>
      </c>
      <c r="CX43" s="1">
        <v>0</v>
      </c>
    </row>
    <row r="44" spans="1:73" ht="11.25">
      <c r="A44" s="1" t="s">
        <v>0</v>
      </c>
      <c r="B44" s="1" t="s">
        <v>0</v>
      </c>
      <c r="C44" s="1" t="s">
        <v>42</v>
      </c>
      <c r="D44" s="1" t="s">
        <v>43</v>
      </c>
      <c r="E44" s="1" t="s">
        <v>6</v>
      </c>
      <c r="F44" s="7">
        <f>SUM(F43:F43)</f>
        <v>0</v>
      </c>
      <c r="G44" s="6">
        <f>SUM(G43:G43)</f>
        <v>0</v>
      </c>
      <c r="H44" s="6">
        <f>SUM(H43:H43)</f>
        <v>3000</v>
      </c>
      <c r="I44" s="6">
        <f>SUM(I43:I43)</f>
        <v>0</v>
      </c>
      <c r="J44" s="6">
        <f>SUM(J43:J43)</f>
        <v>0</v>
      </c>
      <c r="K44" s="6">
        <f>SUM(K43:K43)</f>
        <v>0</v>
      </c>
      <c r="L44" s="6">
        <f>SUM(L43:L43)</f>
        <v>0</v>
      </c>
      <c r="M44" s="6">
        <f>SUM(M43:M43)</f>
        <v>0</v>
      </c>
      <c r="N44" s="7">
        <f>SUM(N43:N43)</f>
        <v>0</v>
      </c>
      <c r="O44" s="6">
        <f>SUM(O43:O43)</f>
        <v>0</v>
      </c>
      <c r="P44" s="6">
        <f>SUM(P43:P43)</f>
        <v>0</v>
      </c>
      <c r="Q44" s="6">
        <f>SUM(Q43:Q43)</f>
        <v>3000</v>
      </c>
      <c r="R44" s="6">
        <f>SUM(R43:R43)</f>
        <v>0</v>
      </c>
      <c r="S44" s="6">
        <f>SUM(S43:S43)</f>
        <v>0</v>
      </c>
      <c r="T44" s="8"/>
      <c r="U44" s="5"/>
      <c r="V44" s="5"/>
      <c r="W44" s="5"/>
      <c r="X44" s="5"/>
      <c r="Y44" s="5"/>
      <c r="Z44" s="5"/>
      <c r="AA44" s="5"/>
      <c r="AB44" s="8"/>
      <c r="AC44" s="5"/>
      <c r="AD44" s="5"/>
      <c r="AE44" s="5"/>
      <c r="AF44" s="5"/>
      <c r="AG44" s="5"/>
      <c r="AH44" s="5"/>
      <c r="AI44" s="5"/>
      <c r="AJ44" s="8"/>
      <c r="AK44" s="5"/>
      <c r="AL44" s="5"/>
      <c r="AM44" s="5"/>
      <c r="AN44" s="5"/>
      <c r="AO44" s="5"/>
      <c r="AP44" s="5"/>
      <c r="AQ44" s="5"/>
      <c r="AR44" s="8"/>
      <c r="AS44" s="5"/>
      <c r="AT44" s="5"/>
      <c r="AU44" s="5"/>
      <c r="AV44" s="5"/>
      <c r="AW44" s="5"/>
      <c r="AX44" s="5"/>
      <c r="AY44" s="5"/>
      <c r="AZ44" s="8"/>
      <c r="BA44" s="5"/>
      <c r="BB44" s="5"/>
      <c r="BC44" s="5"/>
      <c r="BD44" s="5"/>
      <c r="BE44" s="5"/>
      <c r="BF44" s="5"/>
      <c r="BG44" s="5"/>
      <c r="BH44" s="8"/>
      <c r="BI44" s="5"/>
      <c r="BJ44" s="5"/>
      <c r="BK44" s="5"/>
      <c r="BL44" s="5"/>
      <c r="BM44" s="5"/>
      <c r="BN44" s="5"/>
      <c r="BO44" s="5"/>
      <c r="BP44" s="9">
        <v>0</v>
      </c>
      <c r="BQ44" s="1" t="s">
        <v>0</v>
      </c>
      <c r="BR44" s="1" t="s">
        <v>0</v>
      </c>
      <c r="BS44" s="1" t="s">
        <v>0</v>
      </c>
      <c r="BT44" s="1" t="s">
        <v>0</v>
      </c>
      <c r="BU44" s="1" t="s">
        <v>0</v>
      </c>
    </row>
    <row r="45" spans="1:73" ht="11.25">
      <c r="A45" s="25"/>
      <c r="B45" s="25"/>
      <c r="C45" s="27" t="s">
        <v>75</v>
      </c>
      <c r="D45" s="26" t="s">
        <v>0</v>
      </c>
      <c r="E45" s="1" t="s">
        <v>0</v>
      </c>
      <c r="F45" s="7"/>
      <c r="G45" s="6"/>
      <c r="H45" s="6"/>
      <c r="I45" s="6"/>
      <c r="J45" s="6"/>
      <c r="K45" s="6"/>
      <c r="L45" s="6"/>
      <c r="M45" s="6"/>
      <c r="N45" s="7"/>
      <c r="O45" s="6"/>
      <c r="P45" s="6"/>
      <c r="Q45" s="6"/>
      <c r="R45" s="6"/>
      <c r="S45" s="6"/>
      <c r="T45" s="8"/>
      <c r="U45" s="5"/>
      <c r="V45" s="5"/>
      <c r="W45" s="5"/>
      <c r="X45" s="5"/>
      <c r="Y45" s="5"/>
      <c r="Z45" s="5"/>
      <c r="AA45" s="5"/>
      <c r="AB45" s="8"/>
      <c r="AC45" s="5"/>
      <c r="AD45" s="5"/>
      <c r="AE45" s="5"/>
      <c r="AF45" s="5"/>
      <c r="AG45" s="5"/>
      <c r="AH45" s="5"/>
      <c r="AI45" s="5"/>
      <c r="AJ45" s="8"/>
      <c r="AK45" s="5"/>
      <c r="AL45" s="5"/>
      <c r="AM45" s="5"/>
      <c r="AN45" s="5"/>
      <c r="AO45" s="5"/>
      <c r="AP45" s="5"/>
      <c r="AQ45" s="5"/>
      <c r="AR45" s="8"/>
      <c r="AS45" s="5"/>
      <c r="AT45" s="5"/>
      <c r="AU45" s="5"/>
      <c r="AV45" s="5"/>
      <c r="AW45" s="5"/>
      <c r="AX45" s="5"/>
      <c r="AY45" s="5"/>
      <c r="AZ45" s="8"/>
      <c r="BA45" s="5"/>
      <c r="BB45" s="5"/>
      <c r="BC45" s="5"/>
      <c r="BD45" s="5"/>
      <c r="BE45" s="5"/>
      <c r="BF45" s="5"/>
      <c r="BG45" s="5"/>
      <c r="BH45" s="8"/>
      <c r="BI45" s="5"/>
      <c r="BJ45" s="5"/>
      <c r="BK45" s="5"/>
      <c r="BL45" s="5"/>
      <c r="BM45" s="5"/>
      <c r="BN45" s="5"/>
      <c r="BO45" s="5"/>
      <c r="BP45" s="9">
        <v>0</v>
      </c>
      <c r="BQ45" s="1" t="s">
        <v>0</v>
      </c>
      <c r="BR45" s="1" t="s">
        <v>0</v>
      </c>
      <c r="BS45" s="1" t="s">
        <v>0</v>
      </c>
      <c r="BT45" s="1" t="s">
        <v>0</v>
      </c>
      <c r="BU45" s="1" t="s">
        <v>0</v>
      </c>
    </row>
    <row r="46" spans="1:102" ht="11.25">
      <c r="A46" s="30" t="s">
        <v>1</v>
      </c>
      <c r="B46" s="31" t="str">
        <f>HYPERLINK("http://www.dot.ca.gov/hq/transprog/stip2004/ff_sheets/03-9725c.xls","9725C")</f>
        <v>9725C</v>
      </c>
      <c r="C46" s="30" t="s">
        <v>38</v>
      </c>
      <c r="D46" s="30" t="s">
        <v>12</v>
      </c>
      <c r="E46" s="30" t="s">
        <v>3</v>
      </c>
      <c r="F46" s="32">
        <f ca="1">INDIRECT("T46")+INDIRECT("AB46")+INDIRECT("AJ46")+INDIRECT("AR46")+INDIRECT("AZ46")+INDIRECT("BH46")</f>
        <v>0</v>
      </c>
      <c r="G46" s="33">
        <f ca="1">INDIRECT("U46")+INDIRECT("AC46")+INDIRECT("AK46")+INDIRECT("AS46")+INDIRECT("BA46")+INDIRECT("BI46")</f>
        <v>750</v>
      </c>
      <c r="H46" s="33">
        <f ca="1">INDIRECT("V46")+INDIRECT("AD46")+INDIRECT("AL46")+INDIRECT("AT46")+INDIRECT("BB46")+INDIRECT("BJ46")</f>
        <v>0</v>
      </c>
      <c r="I46" s="33">
        <f ca="1">INDIRECT("W46")+INDIRECT("AE46")+INDIRECT("AM46")+INDIRECT("AU46")+INDIRECT("BC46")+INDIRECT("BK46")</f>
        <v>0</v>
      </c>
      <c r="J46" s="33">
        <f ca="1">INDIRECT("X46")+INDIRECT("AF46")+INDIRECT("AN46")+INDIRECT("AV46")+INDIRECT("BD46")+INDIRECT("BL46")</f>
        <v>0</v>
      </c>
      <c r="K46" s="33">
        <f ca="1">INDIRECT("Y46")+INDIRECT("AG46")+INDIRECT("AO46")+INDIRECT("AW46")+INDIRECT("BE46")+INDIRECT("BM46")</f>
        <v>0</v>
      </c>
      <c r="L46" s="33">
        <f ca="1">INDIRECT("Z46")+INDIRECT("AH46")+INDIRECT("AP46")+INDIRECT("AX46")+INDIRECT("BF46")+INDIRECT("BN46")</f>
        <v>0</v>
      </c>
      <c r="M46" s="33">
        <f ca="1">INDIRECT("AA46")+INDIRECT("AI46")+INDIRECT("AQ46")+INDIRECT("AY46")+INDIRECT("BG46")+INDIRECT("BO46")</f>
        <v>0</v>
      </c>
      <c r="N46" s="32">
        <f ca="1">INDIRECT("T46")+INDIRECT("U46")+INDIRECT("V46")+INDIRECT("W46")+INDIRECT("X46")+INDIRECT("Y46")+INDIRECT("Z46")+INDIRECT("AA46")</f>
        <v>0</v>
      </c>
      <c r="O46" s="33">
        <f ca="1">INDIRECT("AB46")+INDIRECT("AC46")+INDIRECT("AD46")+INDIRECT("AE46")+INDIRECT("AF46")+INDIRECT("AG46")+INDIRECT("AH46")+INDIRECT("AI46")</f>
        <v>0</v>
      </c>
      <c r="P46" s="33">
        <f ca="1">INDIRECT("AJ46")+INDIRECT("AK46")+INDIRECT("AL46")+INDIRECT("AM46")+INDIRECT("AN46")+INDIRECT("AO46")+INDIRECT("AP46")+INDIRECT("AQ46")</f>
        <v>0</v>
      </c>
      <c r="Q46" s="33">
        <f ca="1">INDIRECT("AR46")+INDIRECT("AS46")+INDIRECT("AT46")+INDIRECT("AU46")+INDIRECT("AV46")+INDIRECT("AW46")+INDIRECT("AX46")+INDIRECT("AY46")</f>
        <v>750</v>
      </c>
      <c r="R46" s="33">
        <f ca="1">INDIRECT("AZ46")+INDIRECT("BA46")+INDIRECT("BB46")+INDIRECT("BC46")+INDIRECT("BD46")+INDIRECT("BE46")+INDIRECT("BF46")+INDIRECT("BG46")</f>
        <v>0</v>
      </c>
      <c r="S46" s="33">
        <f ca="1">INDIRECT("BH46")+INDIRECT("BI46")+INDIRECT("BJ46")+INDIRECT("BK46")+INDIRECT("BL46")+INDIRECT("BM46")+INDIRECT("BN46")+INDIRECT("BO46")</f>
        <v>0</v>
      </c>
      <c r="T46" s="34"/>
      <c r="U46" s="35"/>
      <c r="V46" s="35"/>
      <c r="W46" s="35"/>
      <c r="X46" s="35"/>
      <c r="Y46" s="35"/>
      <c r="Z46" s="35"/>
      <c r="AA46" s="35"/>
      <c r="AB46" s="34"/>
      <c r="AC46" s="35"/>
      <c r="AD46" s="35"/>
      <c r="AE46" s="35"/>
      <c r="AF46" s="35"/>
      <c r="AG46" s="35"/>
      <c r="AH46" s="35"/>
      <c r="AI46" s="35"/>
      <c r="AJ46" s="34"/>
      <c r="AK46" s="35"/>
      <c r="AL46" s="35"/>
      <c r="AM46" s="35"/>
      <c r="AN46" s="35"/>
      <c r="AO46" s="35"/>
      <c r="AP46" s="35"/>
      <c r="AQ46" s="35"/>
      <c r="AR46" s="34"/>
      <c r="AS46" s="35">
        <v>750</v>
      </c>
      <c r="AT46" s="35"/>
      <c r="AU46" s="35"/>
      <c r="AV46" s="35"/>
      <c r="AW46" s="35"/>
      <c r="AX46" s="35"/>
      <c r="AY46" s="35"/>
      <c r="AZ46" s="34"/>
      <c r="BA46" s="35"/>
      <c r="BB46" s="35"/>
      <c r="BC46" s="35"/>
      <c r="BD46" s="35"/>
      <c r="BE46" s="35"/>
      <c r="BF46" s="35"/>
      <c r="BG46" s="35"/>
      <c r="BH46" s="34"/>
      <c r="BI46" s="35"/>
      <c r="BJ46" s="35"/>
      <c r="BK46" s="35"/>
      <c r="BL46" s="35"/>
      <c r="BM46" s="35"/>
      <c r="BN46" s="35"/>
      <c r="BO46" s="36"/>
      <c r="BP46" s="9">
        <v>10700000506</v>
      </c>
      <c r="BQ46" s="1" t="s">
        <v>3</v>
      </c>
      <c r="BR46" s="1" t="s">
        <v>0</v>
      </c>
      <c r="BS46" s="1" t="s">
        <v>0</v>
      </c>
      <c r="BT46" s="1" t="s">
        <v>0</v>
      </c>
      <c r="BU46" s="1" t="s">
        <v>0</v>
      </c>
      <c r="BW46" s="1">
        <f ca="1">INDIRECT("T46")+2*INDIRECT("AB46")+3*INDIRECT("AJ46")+4*INDIRECT("AR46")+5*INDIRECT("AZ46")+6*INDIRECT("BH46")</f>
        <v>0</v>
      </c>
      <c r="BX46" s="1">
        <v>0</v>
      </c>
      <c r="BY46" s="1">
        <f ca="1">INDIRECT("U46")+2*INDIRECT("AC46")+3*INDIRECT("AK46")+4*INDIRECT("AS46")+5*INDIRECT("BA46")+6*INDIRECT("BI46")</f>
        <v>3000</v>
      </c>
      <c r="BZ46" s="1">
        <v>3000</v>
      </c>
      <c r="CA46" s="1">
        <f ca="1">INDIRECT("V46")+2*INDIRECT("AD46")+3*INDIRECT("AL46")+4*INDIRECT("AT46")+5*INDIRECT("BB46")+6*INDIRECT("BJ46")</f>
        <v>0</v>
      </c>
      <c r="CB46" s="1">
        <v>0</v>
      </c>
      <c r="CC46" s="1">
        <f ca="1">INDIRECT("W46")+2*INDIRECT("AE46")+3*INDIRECT("AM46")+4*INDIRECT("AU46")+5*INDIRECT("BC46")+6*INDIRECT("BK46")</f>
        <v>0</v>
      </c>
      <c r="CD46" s="1">
        <v>0</v>
      </c>
      <c r="CE46" s="1">
        <f ca="1">INDIRECT("X46")+2*INDIRECT("AF46")+3*INDIRECT("AN46")+4*INDIRECT("AV46")+5*INDIRECT("BD46")+6*INDIRECT("BL46")</f>
        <v>0</v>
      </c>
      <c r="CF46" s="1">
        <v>0</v>
      </c>
      <c r="CG46" s="1">
        <f ca="1">INDIRECT("Y46")+2*INDIRECT("AG46")+3*INDIRECT("AO46")+4*INDIRECT("AW46")+5*INDIRECT("BE46")+6*INDIRECT("BM46")</f>
        <v>0</v>
      </c>
      <c r="CH46" s="1">
        <v>0</v>
      </c>
      <c r="CI46" s="1">
        <f ca="1">INDIRECT("Z46")+2*INDIRECT("AH46")+3*INDIRECT("AP46")+4*INDIRECT("AX46")+5*INDIRECT("BF46")+6*INDIRECT("BN46")</f>
        <v>0</v>
      </c>
      <c r="CJ46" s="1">
        <v>0</v>
      </c>
      <c r="CK46" s="1">
        <f ca="1">INDIRECT("AA46")+2*INDIRECT("AI46")+3*INDIRECT("AQ46")+4*INDIRECT("AY46")+5*INDIRECT("BG46")+6*INDIRECT("BO46")</f>
        <v>0</v>
      </c>
      <c r="CL46" s="1">
        <v>0</v>
      </c>
      <c r="CM46" s="1">
        <f ca="1">INDIRECT("T46")+2*INDIRECT("U46")+3*INDIRECT("V46")+4*INDIRECT("W46")+5*INDIRECT("X46")+6*INDIRECT("Y46")+7*INDIRECT("Z46")+8*INDIRECT("AA46")</f>
        <v>0</v>
      </c>
      <c r="CN46" s="1">
        <v>0</v>
      </c>
      <c r="CO46" s="1">
        <f ca="1">INDIRECT("AB46")+2*INDIRECT("AC46")+3*INDIRECT("AD46")+4*INDIRECT("AE46")+5*INDIRECT("AF46")+6*INDIRECT("AG46")+7*INDIRECT("AH46")+8*INDIRECT("AI46")</f>
        <v>0</v>
      </c>
      <c r="CP46" s="1">
        <v>0</v>
      </c>
      <c r="CQ46" s="1">
        <f ca="1">INDIRECT("AJ46")+2*INDIRECT("AK46")+3*INDIRECT("AL46")+4*INDIRECT("AM46")+5*INDIRECT("AN46")+6*INDIRECT("AO46")+7*INDIRECT("AP46")+8*INDIRECT("AQ46")</f>
        <v>0</v>
      </c>
      <c r="CR46" s="1">
        <v>0</v>
      </c>
      <c r="CS46" s="1">
        <f ca="1">INDIRECT("AR46")+2*INDIRECT("AS46")+3*INDIRECT("AT46")+4*INDIRECT("AU46")+5*INDIRECT("AV46")+6*INDIRECT("AW46")+7*INDIRECT("AX46")+8*INDIRECT("AY46")</f>
        <v>1500</v>
      </c>
      <c r="CT46" s="1">
        <v>1500</v>
      </c>
      <c r="CU46" s="1">
        <f ca="1">INDIRECT("AZ46")+2*INDIRECT("BA46")+3*INDIRECT("BB46")+4*INDIRECT("BC46")+5*INDIRECT("BD46")+6*INDIRECT("BE46")+7*INDIRECT("BF46")+8*INDIRECT("BG46")</f>
        <v>0</v>
      </c>
      <c r="CV46" s="1">
        <v>0</v>
      </c>
      <c r="CW46" s="1">
        <f ca="1">INDIRECT("BH46")+2*INDIRECT("BI46")+3*INDIRECT("BJ46")+4*INDIRECT("BK46")+5*INDIRECT("BL46")+6*INDIRECT("BM46")+7*INDIRECT("BN46")+8*INDIRECT("BO46")</f>
        <v>0</v>
      </c>
      <c r="CX46" s="1">
        <v>0</v>
      </c>
    </row>
    <row r="47" spans="1:102" ht="11.25">
      <c r="A47" s="1" t="s">
        <v>0</v>
      </c>
      <c r="B47" s="1" t="s">
        <v>0</v>
      </c>
      <c r="C47" s="1" t="s">
        <v>40</v>
      </c>
      <c r="D47" s="1" t="s">
        <v>41</v>
      </c>
      <c r="E47" s="1" t="s">
        <v>44</v>
      </c>
      <c r="F47" s="7">
        <f ca="1">INDIRECT("T47")+INDIRECT("AB47")+INDIRECT("AJ47")+INDIRECT("AR47")+INDIRECT("AZ47")+INDIRECT("BH47")</f>
        <v>1305</v>
      </c>
      <c r="G47" s="6">
        <f ca="1">INDIRECT("U47")+INDIRECT("AC47")+INDIRECT("AK47")+INDIRECT("AS47")+INDIRECT("BA47")+INDIRECT("BI47")</f>
        <v>0</v>
      </c>
      <c r="H47" s="6">
        <f ca="1">INDIRECT("V47")+INDIRECT("AD47")+INDIRECT("AL47")+INDIRECT("AT47")+INDIRECT("BB47")+INDIRECT("BJ47")</f>
        <v>0</v>
      </c>
      <c r="I47" s="6">
        <f ca="1">INDIRECT("W47")+INDIRECT("AE47")+INDIRECT("AM47")+INDIRECT("AU47")+INDIRECT("BC47")+INDIRECT("BK47")</f>
        <v>0</v>
      </c>
      <c r="J47" s="6">
        <f ca="1">INDIRECT("X47")+INDIRECT("AF47")+INDIRECT("AN47")+INDIRECT("AV47")+INDIRECT("BD47")+INDIRECT("BL47")</f>
        <v>0</v>
      </c>
      <c r="K47" s="6">
        <f ca="1">INDIRECT("Y47")+INDIRECT("AG47")+INDIRECT("AO47")+INDIRECT("AW47")+INDIRECT("BE47")+INDIRECT("BM47")</f>
        <v>0</v>
      </c>
      <c r="L47" s="6">
        <f ca="1">INDIRECT("Z47")+INDIRECT("AH47")+INDIRECT("AP47")+INDIRECT("AX47")+INDIRECT("BF47")+INDIRECT("BN47")</f>
        <v>0</v>
      </c>
      <c r="M47" s="6">
        <f ca="1">INDIRECT("AA47")+INDIRECT("AI47")+INDIRECT("AQ47")+INDIRECT("AY47")+INDIRECT("BG47")+INDIRECT("BO47")</f>
        <v>0</v>
      </c>
      <c r="N47" s="7">
        <f ca="1">INDIRECT("T47")+INDIRECT("U47")+INDIRECT("V47")+INDIRECT("W47")+INDIRECT("X47")+INDIRECT("Y47")+INDIRECT("Z47")+INDIRECT("AA47")</f>
        <v>0</v>
      </c>
      <c r="O47" s="6">
        <f ca="1">INDIRECT("AB47")+INDIRECT("AC47")+INDIRECT("AD47")+INDIRECT("AE47")+INDIRECT("AF47")+INDIRECT("AG47")+INDIRECT("AH47")+INDIRECT("AI47")</f>
        <v>0</v>
      </c>
      <c r="P47" s="6">
        <f ca="1">INDIRECT("AJ47")+INDIRECT("AK47")+INDIRECT("AL47")+INDIRECT("AM47")+INDIRECT("AN47")+INDIRECT("AO47")+INDIRECT("AP47")+INDIRECT("AQ47")</f>
        <v>735</v>
      </c>
      <c r="Q47" s="6">
        <f ca="1">INDIRECT("AR47")+INDIRECT("AS47")+INDIRECT("AT47")+INDIRECT("AU47")+INDIRECT("AV47")+INDIRECT("AW47")+INDIRECT("AX47")+INDIRECT("AY47")</f>
        <v>570</v>
      </c>
      <c r="R47" s="6">
        <f ca="1">INDIRECT("AZ47")+INDIRECT("BA47")+INDIRECT("BB47")+INDIRECT("BC47")+INDIRECT("BD47")+INDIRECT("BE47")+INDIRECT("BF47")+INDIRECT("BG47")</f>
        <v>0</v>
      </c>
      <c r="S47" s="6">
        <f ca="1">INDIRECT("BH47")+INDIRECT("BI47")+INDIRECT("BJ47")+INDIRECT("BK47")+INDIRECT("BL47")+INDIRECT("BM47")+INDIRECT("BN47")+INDIRECT("BO47")</f>
        <v>0</v>
      </c>
      <c r="T47" s="28"/>
      <c r="U47" s="29"/>
      <c r="V47" s="29"/>
      <c r="W47" s="29"/>
      <c r="X47" s="29"/>
      <c r="Y47" s="29"/>
      <c r="Z47" s="29"/>
      <c r="AA47" s="29"/>
      <c r="AB47" s="28"/>
      <c r="AC47" s="29"/>
      <c r="AD47" s="29"/>
      <c r="AE47" s="29"/>
      <c r="AF47" s="29"/>
      <c r="AG47" s="29"/>
      <c r="AH47" s="29"/>
      <c r="AI47" s="29"/>
      <c r="AJ47" s="28">
        <v>735</v>
      </c>
      <c r="AK47" s="29"/>
      <c r="AL47" s="29"/>
      <c r="AM47" s="29"/>
      <c r="AN47" s="29"/>
      <c r="AO47" s="29"/>
      <c r="AP47" s="29"/>
      <c r="AQ47" s="29"/>
      <c r="AR47" s="28">
        <v>570</v>
      </c>
      <c r="AS47" s="29"/>
      <c r="AT47" s="29"/>
      <c r="AU47" s="29"/>
      <c r="AV47" s="29"/>
      <c r="AW47" s="29"/>
      <c r="AX47" s="29"/>
      <c r="AY47" s="29"/>
      <c r="AZ47" s="28"/>
      <c r="BA47" s="29"/>
      <c r="BB47" s="29"/>
      <c r="BC47" s="29"/>
      <c r="BD47" s="29"/>
      <c r="BE47" s="29"/>
      <c r="BF47" s="29"/>
      <c r="BG47" s="29"/>
      <c r="BH47" s="28"/>
      <c r="BI47" s="29"/>
      <c r="BJ47" s="29"/>
      <c r="BK47" s="29"/>
      <c r="BL47" s="29"/>
      <c r="BM47" s="29"/>
      <c r="BN47" s="29"/>
      <c r="BO47" s="29"/>
      <c r="BP47" s="9">
        <v>0</v>
      </c>
      <c r="BQ47" s="1" t="s">
        <v>0</v>
      </c>
      <c r="BR47" s="1" t="s">
        <v>0</v>
      </c>
      <c r="BS47" s="1" t="s">
        <v>0</v>
      </c>
      <c r="BT47" s="1" t="s">
        <v>0</v>
      </c>
      <c r="BU47" s="1" t="s">
        <v>0</v>
      </c>
      <c r="BW47" s="1">
        <f ca="1">INDIRECT("T47")+2*INDIRECT("AB47")+3*INDIRECT("AJ47")+4*INDIRECT("AR47")+5*INDIRECT("AZ47")+6*INDIRECT("BH47")</f>
        <v>4485</v>
      </c>
      <c r="BX47" s="1">
        <v>4485</v>
      </c>
      <c r="BY47" s="1">
        <f ca="1">INDIRECT("U47")+2*INDIRECT("AC47")+3*INDIRECT("AK47")+4*INDIRECT("AS47")+5*INDIRECT("BA47")+6*INDIRECT("BI47")</f>
        <v>0</v>
      </c>
      <c r="BZ47" s="1">
        <v>0</v>
      </c>
      <c r="CA47" s="1">
        <f ca="1">INDIRECT("V47")+2*INDIRECT("AD47")+3*INDIRECT("AL47")+4*INDIRECT("AT47")+5*INDIRECT("BB47")+6*INDIRECT("BJ47")</f>
        <v>0</v>
      </c>
      <c r="CB47" s="1">
        <v>0</v>
      </c>
      <c r="CC47" s="1">
        <f ca="1">INDIRECT("W47")+2*INDIRECT("AE47")+3*INDIRECT("AM47")+4*INDIRECT("AU47")+5*INDIRECT("BC47")+6*INDIRECT("BK47")</f>
        <v>0</v>
      </c>
      <c r="CD47" s="1">
        <v>0</v>
      </c>
      <c r="CE47" s="1">
        <f ca="1">INDIRECT("X47")+2*INDIRECT("AF47")+3*INDIRECT("AN47")+4*INDIRECT("AV47")+5*INDIRECT("BD47")+6*INDIRECT("BL47")</f>
        <v>0</v>
      </c>
      <c r="CF47" s="1">
        <v>0</v>
      </c>
      <c r="CG47" s="1">
        <f ca="1">INDIRECT("Y47")+2*INDIRECT("AG47")+3*INDIRECT("AO47")+4*INDIRECT("AW47")+5*INDIRECT("BE47")+6*INDIRECT("BM47")</f>
        <v>0</v>
      </c>
      <c r="CH47" s="1">
        <v>0</v>
      </c>
      <c r="CI47" s="1">
        <f ca="1">INDIRECT("Z47")+2*INDIRECT("AH47")+3*INDIRECT("AP47")+4*INDIRECT("AX47")+5*INDIRECT("BF47")+6*INDIRECT("BN47")</f>
        <v>0</v>
      </c>
      <c r="CJ47" s="1">
        <v>0</v>
      </c>
      <c r="CK47" s="1">
        <f ca="1">INDIRECT("AA47")+2*INDIRECT("AI47")+3*INDIRECT("AQ47")+4*INDIRECT("AY47")+5*INDIRECT("BG47")+6*INDIRECT("BO47")</f>
        <v>0</v>
      </c>
      <c r="CL47" s="1">
        <v>0</v>
      </c>
      <c r="CM47" s="1">
        <f ca="1">INDIRECT("T47")+2*INDIRECT("U47")+3*INDIRECT("V47")+4*INDIRECT("W47")+5*INDIRECT("X47")+6*INDIRECT("Y47")+7*INDIRECT("Z47")+8*INDIRECT("AA47")</f>
        <v>0</v>
      </c>
      <c r="CN47" s="1">
        <v>0</v>
      </c>
      <c r="CO47" s="1">
        <f ca="1">INDIRECT("AB47")+2*INDIRECT("AC47")+3*INDIRECT("AD47")+4*INDIRECT("AE47")+5*INDIRECT("AF47")+6*INDIRECT("AG47")+7*INDIRECT("AH47")+8*INDIRECT("AI47")</f>
        <v>0</v>
      </c>
      <c r="CP47" s="1">
        <v>0</v>
      </c>
      <c r="CQ47" s="1">
        <f ca="1">INDIRECT("AJ47")+2*INDIRECT("AK47")+3*INDIRECT("AL47")+4*INDIRECT("AM47")+5*INDIRECT("AN47")+6*INDIRECT("AO47")+7*INDIRECT("AP47")+8*INDIRECT("AQ47")</f>
        <v>735</v>
      </c>
      <c r="CR47" s="1">
        <v>735</v>
      </c>
      <c r="CS47" s="1">
        <f ca="1">INDIRECT("AR47")+2*INDIRECT("AS47")+3*INDIRECT("AT47")+4*INDIRECT("AU47")+5*INDIRECT("AV47")+6*INDIRECT("AW47")+7*INDIRECT("AX47")+8*INDIRECT("AY47")</f>
        <v>570</v>
      </c>
      <c r="CT47" s="1">
        <v>570</v>
      </c>
      <c r="CU47" s="1">
        <f ca="1">INDIRECT("AZ47")+2*INDIRECT("BA47")+3*INDIRECT("BB47")+4*INDIRECT("BC47")+5*INDIRECT("BD47")+6*INDIRECT("BE47")+7*INDIRECT("BF47")+8*INDIRECT("BG47")</f>
        <v>0</v>
      </c>
      <c r="CV47" s="1">
        <v>0</v>
      </c>
      <c r="CW47" s="1">
        <f ca="1">INDIRECT("BH47")+2*INDIRECT("BI47")+3*INDIRECT("BJ47")+4*INDIRECT("BK47")+5*INDIRECT("BL47")+6*INDIRECT("BM47")+7*INDIRECT("BN47")+8*INDIRECT("BO47")</f>
        <v>0</v>
      </c>
      <c r="CX47" s="1">
        <v>0</v>
      </c>
    </row>
    <row r="48" spans="1:73" ht="11.25">
      <c r="A48" s="25"/>
      <c r="B48" s="25"/>
      <c r="C48" s="27" t="s">
        <v>75</v>
      </c>
      <c r="D48" s="26" t="s">
        <v>0</v>
      </c>
      <c r="E48" s="1" t="s">
        <v>6</v>
      </c>
      <c r="F48" s="7">
        <f>SUM(F46:F47)</f>
        <v>1305</v>
      </c>
      <c r="G48" s="6">
        <f>SUM(G46:G47)</f>
        <v>750</v>
      </c>
      <c r="H48" s="6">
        <f>SUM(H46:H47)</f>
        <v>0</v>
      </c>
      <c r="I48" s="6">
        <f>SUM(I46:I47)</f>
        <v>0</v>
      </c>
      <c r="J48" s="6">
        <f>SUM(J46:J47)</f>
        <v>0</v>
      </c>
      <c r="K48" s="6">
        <f>SUM(K46:K47)</f>
        <v>0</v>
      </c>
      <c r="L48" s="6">
        <f>SUM(L46:L47)</f>
        <v>0</v>
      </c>
      <c r="M48" s="6">
        <f>SUM(M46:M47)</f>
        <v>0</v>
      </c>
      <c r="N48" s="7">
        <f>SUM(N46:N47)</f>
        <v>0</v>
      </c>
      <c r="O48" s="6">
        <f>SUM(O46:O47)</f>
        <v>0</v>
      </c>
      <c r="P48" s="6">
        <f>SUM(P46:P47)</f>
        <v>735</v>
      </c>
      <c r="Q48" s="6">
        <f>SUM(Q46:Q47)</f>
        <v>1320</v>
      </c>
      <c r="R48" s="6">
        <f>SUM(R46:R47)</f>
        <v>0</v>
      </c>
      <c r="S48" s="6">
        <f>SUM(S46:S47)</f>
        <v>0</v>
      </c>
      <c r="T48" s="8"/>
      <c r="U48" s="5"/>
      <c r="V48" s="5"/>
      <c r="W48" s="5"/>
      <c r="X48" s="5"/>
      <c r="Y48" s="5"/>
      <c r="Z48" s="5"/>
      <c r="AA48" s="5"/>
      <c r="AB48" s="8"/>
      <c r="AC48" s="5"/>
      <c r="AD48" s="5"/>
      <c r="AE48" s="5"/>
      <c r="AF48" s="5"/>
      <c r="AG48" s="5"/>
      <c r="AH48" s="5"/>
      <c r="AI48" s="5"/>
      <c r="AJ48" s="8"/>
      <c r="AK48" s="5"/>
      <c r="AL48" s="5"/>
      <c r="AM48" s="5"/>
      <c r="AN48" s="5"/>
      <c r="AO48" s="5"/>
      <c r="AP48" s="5"/>
      <c r="AQ48" s="5"/>
      <c r="AR48" s="8"/>
      <c r="AS48" s="5"/>
      <c r="AT48" s="5"/>
      <c r="AU48" s="5"/>
      <c r="AV48" s="5"/>
      <c r="AW48" s="5"/>
      <c r="AX48" s="5"/>
      <c r="AY48" s="5"/>
      <c r="AZ48" s="8"/>
      <c r="BA48" s="5"/>
      <c r="BB48" s="5"/>
      <c r="BC48" s="5"/>
      <c r="BD48" s="5"/>
      <c r="BE48" s="5"/>
      <c r="BF48" s="5"/>
      <c r="BG48" s="5"/>
      <c r="BH48" s="8"/>
      <c r="BI48" s="5"/>
      <c r="BJ48" s="5"/>
      <c r="BK48" s="5"/>
      <c r="BL48" s="5"/>
      <c r="BM48" s="5"/>
      <c r="BN48" s="5"/>
      <c r="BO48" s="5"/>
      <c r="BP48" s="9">
        <v>0</v>
      </c>
      <c r="BQ48" s="1" t="s">
        <v>0</v>
      </c>
      <c r="BR48" s="1" t="s">
        <v>0</v>
      </c>
      <c r="BS48" s="1" t="s">
        <v>0</v>
      </c>
      <c r="BT48" s="1" t="s">
        <v>0</v>
      </c>
      <c r="BU48" s="1" t="s">
        <v>0</v>
      </c>
    </row>
    <row r="49" spans="1:73" ht="11.25">
      <c r="A49" s="37"/>
      <c r="B49" s="37"/>
      <c r="C49" s="37" t="s">
        <v>0</v>
      </c>
      <c r="D49" s="37" t="s">
        <v>0</v>
      </c>
      <c r="E49" s="37" t="s">
        <v>0</v>
      </c>
      <c r="F49" s="38"/>
      <c r="G49" s="39"/>
      <c r="H49" s="39"/>
      <c r="I49" s="39"/>
      <c r="J49" s="39"/>
      <c r="K49" s="39"/>
      <c r="L49" s="39"/>
      <c r="M49" s="39"/>
      <c r="N49" s="38"/>
      <c r="O49" s="39"/>
      <c r="P49" s="39"/>
      <c r="Q49" s="39"/>
      <c r="R49" s="39"/>
      <c r="S49" s="39"/>
      <c r="T49" s="40"/>
      <c r="U49" s="41"/>
      <c r="V49" s="41"/>
      <c r="W49" s="41"/>
      <c r="X49" s="41"/>
      <c r="Y49" s="41"/>
      <c r="Z49" s="41"/>
      <c r="AA49" s="41"/>
      <c r="AB49" s="40"/>
      <c r="AC49" s="41"/>
      <c r="AD49" s="41"/>
      <c r="AE49" s="41"/>
      <c r="AF49" s="41"/>
      <c r="AG49" s="41"/>
      <c r="AH49" s="41"/>
      <c r="AI49" s="41"/>
      <c r="AJ49" s="40"/>
      <c r="AK49" s="41"/>
      <c r="AL49" s="41"/>
      <c r="AM49" s="41"/>
      <c r="AN49" s="41"/>
      <c r="AO49" s="41"/>
      <c r="AP49" s="41"/>
      <c r="AQ49" s="41"/>
      <c r="AR49" s="40"/>
      <c r="AS49" s="41"/>
      <c r="AT49" s="41"/>
      <c r="AU49" s="41"/>
      <c r="AV49" s="41"/>
      <c r="AW49" s="41"/>
      <c r="AX49" s="41"/>
      <c r="AY49" s="41"/>
      <c r="AZ49" s="40"/>
      <c r="BA49" s="41"/>
      <c r="BB49" s="41"/>
      <c r="BC49" s="41"/>
      <c r="BD49" s="41"/>
      <c r="BE49" s="41"/>
      <c r="BF49" s="41"/>
      <c r="BG49" s="41"/>
      <c r="BH49" s="40"/>
      <c r="BI49" s="41"/>
      <c r="BJ49" s="41"/>
      <c r="BK49" s="41"/>
      <c r="BL49" s="41"/>
      <c r="BM49" s="41"/>
      <c r="BN49" s="41"/>
      <c r="BO49" s="42"/>
      <c r="BP49" s="9"/>
      <c r="BT49" s="1" t="s">
        <v>0</v>
      </c>
      <c r="BU49" s="1" t="s">
        <v>0</v>
      </c>
    </row>
    <row r="52" spans="5:13" ht="11.25">
      <c r="E52" s="3" t="s">
        <v>82</v>
      </c>
      <c r="F52" s="5">
        <f>SUMIF($BQ4:$BQ49,"=RIP",F4:F49)</f>
        <v>828</v>
      </c>
      <c r="G52" s="5">
        <f aca="true" t="shared" si="0" ref="G52:M52">SUMIF($BQ4:$BQ49,"=RIP",G4:G49)</f>
        <v>2973</v>
      </c>
      <c r="H52" s="5">
        <f t="shared" si="0"/>
        <v>3014</v>
      </c>
      <c r="I52" s="5">
        <f t="shared" si="0"/>
        <v>4454</v>
      </c>
      <c r="J52" s="5">
        <f t="shared" si="0"/>
        <v>4825</v>
      </c>
      <c r="K52" s="5">
        <f t="shared" si="0"/>
        <v>416</v>
      </c>
      <c r="L52" s="5">
        <f t="shared" si="0"/>
        <v>0</v>
      </c>
      <c r="M52" s="5">
        <f t="shared" si="0"/>
        <v>0</v>
      </c>
    </row>
    <row r="53" spans="5:13" ht="11.25">
      <c r="E53" s="3" t="s">
        <v>83</v>
      </c>
      <c r="F53" s="5">
        <f>SUMIF($BT4:$BT49,"=GARVEE",F4:F49)</f>
        <v>0</v>
      </c>
      <c r="G53" s="5">
        <f aca="true" t="shared" si="1" ref="G53:M53">SUMIF($BT4:$BT49,"=GARVEE",G4:G49)</f>
        <v>0</v>
      </c>
      <c r="H53" s="5">
        <f t="shared" si="1"/>
        <v>0</v>
      </c>
      <c r="I53" s="5">
        <f t="shared" si="1"/>
        <v>0</v>
      </c>
      <c r="J53" s="5">
        <f t="shared" si="1"/>
        <v>0</v>
      </c>
      <c r="K53" s="5">
        <f t="shared" si="1"/>
        <v>0</v>
      </c>
      <c r="L53" s="5">
        <f t="shared" si="1"/>
        <v>0</v>
      </c>
      <c r="M53" s="5">
        <f t="shared" si="1"/>
        <v>0</v>
      </c>
    </row>
    <row r="54" spans="5:13" ht="11.25">
      <c r="E54" s="3" t="s">
        <v>84</v>
      </c>
      <c r="F54" s="5">
        <f>SUMIF($BR4:$BR49,"=X",F4:F49)</f>
        <v>0</v>
      </c>
      <c r="G54" s="5">
        <f aca="true" t="shared" si="2" ref="G54:M54">SUMIF($BR4:$BR49,"=X",G4:G49)</f>
        <v>0</v>
      </c>
      <c r="H54" s="5">
        <f t="shared" si="2"/>
        <v>0</v>
      </c>
      <c r="I54" s="5">
        <f t="shared" si="2"/>
        <v>0</v>
      </c>
      <c r="J54" s="5">
        <f t="shared" si="2"/>
        <v>0</v>
      </c>
      <c r="K54" s="5">
        <f t="shared" si="2"/>
        <v>0</v>
      </c>
      <c r="L54" s="5">
        <f t="shared" si="2"/>
        <v>0</v>
      </c>
      <c r="M54" s="5">
        <f t="shared" si="2"/>
        <v>0</v>
      </c>
    </row>
    <row r="55" spans="5:13" ht="11.25">
      <c r="E55" s="3" t="s">
        <v>85</v>
      </c>
      <c r="F55" s="5">
        <f>SUMIF($BU4:$BU49,"=X",AJ4:AJ49)+SUMIF($BU4:$BU49,"=X",AR4:AR49)+SUMIF($BU4:$BU49,"=X",AZ4:AZ49)+SUMIF($BU4:$BU49,"=X",BH4:BH49)</f>
        <v>828</v>
      </c>
      <c r="G55" s="5">
        <f>SUMIF($BU4:$BU49,"=X",AK4:AK49)+SUMIF($BU4:$BU49,"=X",AS4:AS49)+SUMIF($BU4:$BU49,"=X",BA4:BA49)+SUMIF($BU4:$BU49,"=X",BI4:BI49)</f>
        <v>772</v>
      </c>
      <c r="H55" s="5"/>
      <c r="I55" s="5"/>
      <c r="J55" s="5"/>
      <c r="K55" s="5"/>
      <c r="L55" s="5"/>
      <c r="M55" s="5"/>
    </row>
    <row r="56" spans="5:13" ht="11.25">
      <c r="E56" s="3" t="s">
        <v>86</v>
      </c>
      <c r="F56" s="5">
        <f>SUMIF($BU4:$BU49,"=X",T4:T49)</f>
        <v>0</v>
      </c>
      <c r="G56" s="5">
        <f>SUMIF($BU4:$BU49,"=X",U4:U49)</f>
        <v>1350</v>
      </c>
      <c r="H56" s="5"/>
      <c r="I56" s="5"/>
      <c r="J56" s="5"/>
      <c r="K56" s="5"/>
      <c r="L56" s="5"/>
      <c r="M56" s="5"/>
    </row>
    <row r="57" spans="5:13" ht="11.25">
      <c r="E57" s="3" t="s">
        <v>87</v>
      </c>
      <c r="F57" s="5">
        <f>F52-F53-F54-F55-F56</f>
        <v>0</v>
      </c>
      <c r="G57" s="5">
        <f aca="true" t="shared" si="3" ref="G57:M57">G52-G53-G54-G55-G56</f>
        <v>851</v>
      </c>
      <c r="H57" s="5">
        <f t="shared" si="3"/>
        <v>3014</v>
      </c>
      <c r="I57" s="5">
        <f t="shared" si="3"/>
        <v>4454</v>
      </c>
      <c r="J57" s="5">
        <f t="shared" si="3"/>
        <v>4825</v>
      </c>
      <c r="K57" s="5">
        <f t="shared" si="3"/>
        <v>416</v>
      </c>
      <c r="L57" s="5">
        <f t="shared" si="3"/>
        <v>0</v>
      </c>
      <c r="M57" s="5">
        <f t="shared" si="3"/>
        <v>0</v>
      </c>
    </row>
    <row r="59" spans="9:11" ht="11.25">
      <c r="I59" s="1">
        <f>SUM(F57:I57)</f>
        <v>8319</v>
      </c>
      <c r="J59" s="1">
        <f>J57</f>
        <v>4825</v>
      </c>
      <c r="K59" s="1">
        <f>K57</f>
        <v>416</v>
      </c>
    </row>
  </sheetData>
  <sheetProtection password="CB9B" sheet="1" objects="1" scenarios="1"/>
  <conditionalFormatting sqref="F4 F7 F10 F13 F16 F19 F22 F25 F28:F30 F33:F36 F39:F40 F43 F46:F47">
    <cfRule type="expression" priority="1" dxfId="0" stopIfTrue="1">
      <formula>BW4&lt;&gt;BX4</formula>
    </cfRule>
  </conditionalFormatting>
  <conditionalFormatting sqref="G4 G7 G10 G13 G16 G19 G22 G25 G28:G30 G33:G36 G39:G40 G43 G46:G47">
    <cfRule type="expression" priority="2" dxfId="0" stopIfTrue="1">
      <formula>BY4&lt;&gt;BZ4</formula>
    </cfRule>
  </conditionalFormatting>
  <conditionalFormatting sqref="H4 H7 H10 H13 H16 H19 H22 H25 H28:H30 H33:H36 H39:H40 H43 H46:H47">
    <cfRule type="expression" priority="3" dxfId="0" stopIfTrue="1">
      <formula>CA4&lt;&gt;CB4</formula>
    </cfRule>
  </conditionalFormatting>
  <conditionalFormatting sqref="I4 I7 I10 I13 I16 I19 I22 I25 I28:I30 I33:I36 I39:I40 I43 I46:I47">
    <cfRule type="expression" priority="4" dxfId="0" stopIfTrue="1">
      <formula>CC4&lt;&gt;CD4</formula>
    </cfRule>
  </conditionalFormatting>
  <conditionalFormatting sqref="J4 J7 J10 J13 J16 J19 J22 J25 J28:J30 J33:J36 J39:J40 J43 J46:J47">
    <cfRule type="expression" priority="5" dxfId="0" stopIfTrue="1">
      <formula>CE4&lt;&gt;CF4</formula>
    </cfRule>
  </conditionalFormatting>
  <conditionalFormatting sqref="K4 K7 K10 K13 K16 K19 K22 K25 K28:K30 K33:K36 K39:K40 K43 K46:K47">
    <cfRule type="expression" priority="6" dxfId="0" stopIfTrue="1">
      <formula>CG4&lt;&gt;CH4</formula>
    </cfRule>
  </conditionalFormatting>
  <conditionalFormatting sqref="L4 L7 L10 L13 L16 L19 L22 L25 L28:L30 L33:L36 L39:L40 L43 L46:L47">
    <cfRule type="expression" priority="7" dxfId="0" stopIfTrue="1">
      <formula>CI4&lt;&gt;CJ4</formula>
    </cfRule>
  </conditionalFormatting>
  <conditionalFormatting sqref="M4 M7 M10 M13 M16 M19 M22 M25 M28:M30 M33:M36 M39:M40 M43 M46:M47">
    <cfRule type="expression" priority="8" dxfId="0" stopIfTrue="1">
      <formula>CK4&lt;&gt;CL4</formula>
    </cfRule>
  </conditionalFormatting>
  <conditionalFormatting sqref="N4 N7 N10 N13 N16 N19 N22 N25 N28:N30 N33:N36 N39:N40 N43 N46:N47">
    <cfRule type="expression" priority="9" dxfId="0" stopIfTrue="1">
      <formula>CM4&lt;&gt;CN4</formula>
    </cfRule>
  </conditionalFormatting>
  <conditionalFormatting sqref="O4 O7 O10 O13 O16 O19 O22 O25 O28:O30 O33:O36 O39:O40 O43 O46:O47">
    <cfRule type="expression" priority="10" dxfId="0" stopIfTrue="1">
      <formula>CO4&lt;&gt;CP4</formula>
    </cfRule>
  </conditionalFormatting>
  <conditionalFormatting sqref="P4 P7 P10 P13 P16 P19 P22 P25 P28:P30 P33:P36 P39:P40 P43 P46:P47">
    <cfRule type="expression" priority="11" dxfId="0" stopIfTrue="1">
      <formula>CQ4&lt;&gt;CR4</formula>
    </cfRule>
  </conditionalFormatting>
  <conditionalFormatting sqref="Q4 Q7 Q10 Q13 Q16 Q19 Q22 Q25 Q28:Q30 Q33:Q36 Q39:Q40 Q43 Q46:Q47">
    <cfRule type="expression" priority="12" dxfId="0" stopIfTrue="1">
      <formula>CS4&lt;&gt;CT4</formula>
    </cfRule>
  </conditionalFormatting>
  <conditionalFormatting sqref="R4 R7 R10 R13 R16 R19 R22 R25 R28:R30 R33:R36 R39:R40 R43 R46:R47">
    <cfRule type="expression" priority="13" dxfId="0" stopIfTrue="1">
      <formula>CU4&lt;&gt;CV4</formula>
    </cfRule>
  </conditionalFormatting>
  <conditionalFormatting sqref="S4 S7 S10 S13 S16 S19 S22 S25 S28:S30 S33:S36 S39:S40 S43 S46:S47">
    <cfRule type="expression" priority="14" dxfId="0" stopIfTrue="1">
      <formula>CW4&lt;&gt;CX4</formula>
    </cfRule>
  </conditionalFormatting>
  <dataValidations count="67">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8">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49">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49">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InputMessage="1" showErrorMessage="1" promptTitle="No Input" prompt="This is not a funding line." errorTitle="Wrong Spot" error="This is either a total or blank funding line.  No Data Input Here." sqref="T8:BO8">
      <formula1>999999</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ErrorMessage="1" errorTitle="Maximum Dollar Input Exceeded" error="The maximum input value is $999,999 (x $1000), basically one billion dollars.  Please revise your figures." sqref="T10:BO10">
      <formula1>0</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ErrorMessage="1" errorTitle="Maximum Dollar Input Exceeded" error="The maximum input value is $999,999 (x $1000), basically one billion dollars.  Please revise your figures." sqref="T13:BO13">
      <formula1>0</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ErrorMessage="1" errorTitle="Maximum Dollar Input Exceeded" error="The maximum input value is $999,999 (x $1000), basically one billion dollars.  Please revise your figures." sqref="T16:BO16">
      <formula1>0</formula1>
      <formula2>999999</formula2>
    </dataValidation>
    <dataValidation type="whole" showInputMessage="1" showErrorMessage="1" promptTitle="No Input" prompt="This is not a funding line." errorTitle="Wrong Spot" error="This is either a total or blank funding line.  No Data Input Here." sqref="T17:BO17">
      <formula1>999999</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ErrorMessage="1" errorTitle="Maximum Dollar Input Exceeded" error="The maximum input value is $999,999 (x $1000), basically one billion dollars.  Please revise your figures." sqref="T19:BO19">
      <formula1>0</formula1>
      <formula2>999999</formula2>
    </dataValidation>
    <dataValidation type="whole" showInputMessage="1" showErrorMessage="1" promptTitle="No Input" prompt="This is not a funding line." errorTitle="Wrong Spot" error="This is either a total or blank funding line.  No Data Input Here." sqref="T20:BO20">
      <formula1>999999</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ErrorMessage="1" errorTitle="Maximum Dollar Input Exceeded" error="The maximum input value is $999,999 (x $1000), basically one billion dollars.  Please revise your figures." sqref="T22:BO22">
      <formula1>0</formula1>
      <formula2>999999</formula2>
    </dataValidation>
    <dataValidation type="whole" showInputMessage="1" showErrorMessage="1" promptTitle="No Input" prompt="This is not a funding line." errorTitle="Wrong Spot" error="This is either a total or blank funding line.  No Data Input Here." sqref="T23:BO23">
      <formula1>999999</formula1>
      <formula2>999999</formula2>
    </dataValidation>
    <dataValidation type="whole" showInputMessage="1" showErrorMessage="1" promptTitle="No Input" prompt="This is not a funding line." errorTitle="Wrong Spot" error="This is either a total or blank funding line.  No Data Input Here." sqref="T24:BO24">
      <formula1>999999</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InputMessage="1" showErrorMessage="1" promptTitle="No Input" prompt="This is not a funding line." errorTitle="Wrong Spot" error="This is either a total or blank funding line.  No Data Input Here." sqref="T26:BO26">
      <formula1>999999</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ErrorMessage="1" errorTitle="Maximum Dollar Input Exceeded" error="The maximum input value is $999,999 (x $1000), basically one billion dollars.  Please revise your figures." sqref="BJ28:BO28 AL28:AQ28 AT28:AY28 BB28:BG28 V28:AI28">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28:AK28 AR28:AS28 AZ28:BA28 BH28:BI28">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28:U28">
      <formula1>0</formula1>
      <formula2>999999</formula2>
    </dataValidation>
    <dataValidation type="whole" showErrorMessage="1" errorTitle="Maximum Dollar Input Exceeded" error="The maximum input value is $999,999 (x $1000), basically one billion dollars.  Please revise your figures." sqref="T29:BO29">
      <formula1>0</formula1>
      <formula2>999999</formula2>
    </dataValidation>
    <dataValidation type="whole" showErrorMessage="1" errorTitle="Maximum Dollar Input Exceeded" error="The maximum input value is $999,999 (x $1000), basically one billion dollars.  Please revise your figures." sqref="T30:BO30">
      <formula1>0</formula1>
      <formula2>999999</formula2>
    </dataValidation>
    <dataValidation type="whole" showInputMessage="1" showErrorMessage="1" promptTitle="No Input" prompt="This is not a funding line." errorTitle="Wrong Spot" error="This is either a total or blank funding line.  No Data Input Here." sqref="T31:BO31">
      <formula1>999999</formula1>
      <formula2>999999</formula2>
    </dataValidation>
    <dataValidation type="whole" showInputMessage="1" showErrorMessage="1" promptTitle="No Input" prompt="This is not a funding line." errorTitle="Wrong Spot" error="This is either a total or blank funding line.  No Data Input Here." sqref="T32:BO32">
      <formula1>999999</formula1>
      <formula2>999999</formula2>
    </dataValidation>
    <dataValidation type="whole" showErrorMessage="1" errorTitle="Maximum Dollar Input Exceeded" error="The maximum input value is $999,999 (x $1000), basically one billion dollars.  Please revise your figures." sqref="T33:BO33">
      <formula1>0</formula1>
      <formula2>999999</formula2>
    </dataValidation>
    <dataValidation type="whole" showErrorMessage="1" errorTitle="Maximum Dollar Input Exceeded" error="The maximum input value is $999,999 (x $1000), basically one billion dollars.  Please revise your figures." sqref="T34:BO34">
      <formula1>0</formula1>
      <formula2>999999</formula2>
    </dataValidation>
    <dataValidation type="whole" showErrorMessage="1" errorTitle="Maximum Dollar Input Exceeded" error="The maximum input value is $999,999 (x $1000), basically one billion dollars.  Please revise your figures." sqref="T35:BO35">
      <formula1>0</formula1>
      <formula2>999999</formula2>
    </dataValidation>
    <dataValidation type="whole" showErrorMessage="1" errorTitle="Maximum Dollar Input Exceeded" error="The maximum input value is $999,999 (x $1000), basically one billion dollars.  Please revise your figures." sqref="T36:BO36">
      <formula1>0</formula1>
      <formula2>999999</formula2>
    </dataValidation>
    <dataValidation type="whole" showInputMessage="1" showErrorMessage="1" promptTitle="No Input" prompt="This is not a funding line." errorTitle="Wrong Spot" error="This is either a total or blank funding line.  No Data Input Here." sqref="T37:BO37">
      <formula1>999999</formula1>
      <formula2>999999</formula2>
    </dataValidation>
    <dataValidation type="whole" showInputMessage="1" showErrorMessage="1" promptTitle="No Input" prompt="This is not a funding line." errorTitle="Wrong Spot" error="This is either a total or blank funding line.  No Data Input Here." sqref="T38:BO38">
      <formula1>999999</formula1>
      <formula2>999999</formula2>
    </dataValidation>
    <dataValidation type="whole" showErrorMessage="1" errorTitle="Maximum Dollar Input Exceeded" error="The maximum input value is $999,999 (x $1000), basically one billion dollars.  Please revise your figures." sqref="BJ39:BO39 AL39:AQ39 AT39:AY39 BB39:BG39 V39:AI39">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9:AK39 AR39:AS39 AZ39:BA39 BH39:BI39">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9:U39">
      <formula1>0</formula1>
      <formula2>999999</formula2>
    </dataValidation>
    <dataValidation type="whole" showErrorMessage="1" errorTitle="Maximum Dollar Input Exceeded" error="The maximum input value is $999,999 (x $1000), basically one billion dollars.  Please revise your figures." sqref="T40:BO40">
      <formula1>0</formula1>
      <formula2>999999</formula2>
    </dataValidation>
    <dataValidation type="whole" showInputMessage="1" showErrorMessage="1" promptTitle="No Input" prompt="This is not a funding line." errorTitle="Wrong Spot" error="This is either a total or blank funding line.  No Data Input Here." sqref="T41:BO41">
      <formula1>999999</formula1>
      <formula2>999999</formula2>
    </dataValidation>
    <dataValidation type="whole" showInputMessage="1" showErrorMessage="1" promptTitle="No Input" prompt="This is not a funding line." errorTitle="Wrong Spot" error="This is either a total or blank funding line.  No Data Input Here." sqref="T42:BO42">
      <formula1>999999</formula1>
      <formula2>999999</formula2>
    </dataValidation>
    <dataValidation type="whole" showErrorMessage="1" errorTitle="Maximum Dollar Input Exceeded" error="The maximum input value is $999,999 (x $1000), basically one billion dollars.  Please revise your figures." sqref="BJ43:BO43 AL43:AQ43 AT43:AY43 BB43:BG43 V43:AI43">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3:AK43 AR43:AS43 AZ43:BA43 BH43:BI43">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3:U43">
      <formula1>0</formula1>
      <formula2>999999</formula2>
    </dataValidation>
    <dataValidation type="whole" showInputMessage="1" showErrorMessage="1" promptTitle="No Input" prompt="This is not a funding line." errorTitle="Wrong Spot" error="This is either a total or blank funding line.  No Data Input Here." sqref="T44:BO44">
      <formula1>999999</formula1>
      <formula2>999999</formula2>
    </dataValidation>
    <dataValidation type="whole" showInputMessage="1" showErrorMessage="1" promptTitle="No Input" prompt="This is not a funding line." errorTitle="Wrong Spot" error="This is either a total or blank funding line.  No Data Input Here." sqref="T45:BO45">
      <formula1>999999</formula1>
      <formula2>999999</formula2>
    </dataValidation>
    <dataValidation type="whole" showErrorMessage="1" errorTitle="Maximum Dollar Input Exceeded" error="The maximum input value is $999,999 (x $1000), basically one billion dollars.  Please revise your figures." sqref="T46:BO46">
      <formula1>0</formula1>
      <formula2>999999</formula2>
    </dataValidation>
    <dataValidation type="whole" showErrorMessage="1" errorTitle="Maximum Dollar Input Exceeded" error="The maximum input value is $999,999 (x $1000), basically one billion dollars.  Please revise your figures." sqref="T47:BO47">
      <formula1>0</formula1>
      <formula2>999999</formula2>
    </dataValidation>
    <dataValidation type="whole" showInputMessage="1" showErrorMessage="1" promptTitle="No Input" prompt="This is not a funding line." errorTitle="Wrong Spot" error="This is either a total or blank funding line.  No Data Input Here." sqref="T48:BO48">
      <formula1>999999</formula1>
      <formula2>999999</formula2>
    </dataValidation>
    <dataValidation type="whole" showInputMessage="1" showErrorMessage="1" promptTitle="No Input" prompt="This is not a funding line." errorTitle="Wrong Spot" error="This is either a total or blank funding line.  No Data Input Here." sqref="T49:BO49">
      <formula1>999999</formula1>
      <formula2>999999</formula2>
    </dataValidation>
  </dataValidations>
  <printOptions gridLines="1"/>
  <pageMargins left="0.25" right="0.25" top="0.75" bottom="0.5" header="0.25" footer="0.25"/>
  <pageSetup blackAndWhite="1" fitToHeight="100" fitToWidth="1" horizontalDpi="600" verticalDpi="600" orientation="landscape" scale="85"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2003-11-25T22:58:57Z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